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esktop\"/>
    </mc:Choice>
  </mc:AlternateContent>
  <bookViews>
    <workbookView xWindow="-120" yWindow="-120" windowWidth="29040" windowHeight="1584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STEP①【データ貼付】!$A$1:$O$106</definedName>
    <definedName name="_xlnm._FilterDatabase" localSheetId="1" hidden="1">STEP②【抽出】!$A$2:$O$201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91029"/>
</workbook>
</file>

<file path=xl/calcChain.xml><?xml version="1.0" encoding="utf-8"?>
<calcChain xmlns="http://schemas.openxmlformats.org/spreadsheetml/2006/main">
  <c r="D4" i="2" l="1"/>
  <c r="E4" i="2"/>
  <c r="G4" i="2"/>
  <c r="H4" i="2"/>
  <c r="I4" i="2"/>
  <c r="J4" i="2"/>
  <c r="C4" i="2" s="1"/>
  <c r="K4" i="2"/>
  <c r="L4" i="2"/>
  <c r="M4" i="2"/>
  <c r="N4" i="2"/>
  <c r="O4" i="2"/>
  <c r="C5" i="2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C6" i="2" s="1"/>
  <c r="K6" i="2"/>
  <c r="L6" i="2"/>
  <c r="M6" i="2"/>
  <c r="N6" i="2"/>
  <c r="O6" i="2"/>
  <c r="C7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C8" i="2" s="1"/>
  <c r="K8" i="2"/>
  <c r="L8" i="2"/>
  <c r="M8" i="2"/>
  <c r="N8" i="2"/>
  <c r="O8" i="2"/>
  <c r="C9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C11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C12" i="2" s="1"/>
  <c r="K12" i="2"/>
  <c r="L12" i="2"/>
  <c r="M12" i="2"/>
  <c r="N12" i="2"/>
  <c r="O12" i="2"/>
  <c r="C13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C14" i="2" s="1"/>
  <c r="K14" i="2"/>
  <c r="L14" i="2"/>
  <c r="M14" i="2"/>
  <c r="N14" i="2"/>
  <c r="O14" i="2"/>
  <c r="C15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C16" i="2" s="1"/>
  <c r="K16" i="2"/>
  <c r="L16" i="2"/>
  <c r="M16" i="2"/>
  <c r="N16" i="2"/>
  <c r="O16" i="2"/>
  <c r="C17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C18" i="2" s="1"/>
  <c r="K18" i="2"/>
  <c r="L18" i="2"/>
  <c r="M18" i="2"/>
  <c r="N18" i="2"/>
  <c r="O18" i="2"/>
  <c r="C19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C20" i="2" s="1"/>
  <c r="K20" i="2"/>
  <c r="L20" i="2"/>
  <c r="M20" i="2"/>
  <c r="N20" i="2"/>
  <c r="O20" i="2"/>
  <c r="C21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C22" i="2" s="1"/>
  <c r="K22" i="2"/>
  <c r="L22" i="2"/>
  <c r="M22" i="2"/>
  <c r="N22" i="2"/>
  <c r="O22" i="2"/>
  <c r="C23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C24" i="2" s="1"/>
  <c r="K24" i="2"/>
  <c r="L24" i="2"/>
  <c r="M24" i="2"/>
  <c r="N24" i="2"/>
  <c r="O24" i="2"/>
  <c r="C25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C26" i="2" s="1"/>
  <c r="K26" i="2"/>
  <c r="L26" i="2"/>
  <c r="M26" i="2"/>
  <c r="N26" i="2"/>
  <c r="O26" i="2"/>
  <c r="C27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C28" i="2" s="1"/>
  <c r="K28" i="2"/>
  <c r="L28" i="2"/>
  <c r="M28" i="2"/>
  <c r="N28" i="2"/>
  <c r="O28" i="2"/>
  <c r="C29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C30" i="2" s="1"/>
  <c r="K30" i="2"/>
  <c r="L30" i="2"/>
  <c r="M30" i="2"/>
  <c r="N30" i="2"/>
  <c r="O30" i="2"/>
  <c r="C31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C32" i="2" s="1"/>
  <c r="K32" i="2"/>
  <c r="L32" i="2"/>
  <c r="M32" i="2"/>
  <c r="N32" i="2"/>
  <c r="O32" i="2"/>
  <c r="C33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C34" i="2" s="1"/>
  <c r="K34" i="2"/>
  <c r="L34" i="2"/>
  <c r="M34" i="2"/>
  <c r="N34" i="2"/>
  <c r="O34" i="2"/>
  <c r="C35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C36" i="2" s="1"/>
  <c r="K36" i="2"/>
  <c r="L36" i="2"/>
  <c r="M36" i="2"/>
  <c r="N36" i="2"/>
  <c r="O36" i="2"/>
  <c r="C37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C39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C40" i="2" s="1"/>
  <c r="K40" i="2"/>
  <c r="L40" i="2"/>
  <c r="M40" i="2"/>
  <c r="N40" i="2"/>
  <c r="O40" i="2"/>
  <c r="C41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C42" i="2" s="1"/>
  <c r="K42" i="2"/>
  <c r="L42" i="2"/>
  <c r="M42" i="2"/>
  <c r="N42" i="2"/>
  <c r="O42" i="2"/>
  <c r="C43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C44" i="2" s="1"/>
  <c r="K44" i="2"/>
  <c r="L44" i="2"/>
  <c r="M44" i="2"/>
  <c r="N44" i="2"/>
  <c r="O44" i="2"/>
  <c r="C45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C46" i="2" s="1"/>
  <c r="K46" i="2"/>
  <c r="L46" i="2"/>
  <c r="M46" i="2"/>
  <c r="N46" i="2"/>
  <c r="O46" i="2"/>
  <c r="C47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C48" i="2" s="1"/>
  <c r="K48" i="2"/>
  <c r="L48" i="2"/>
  <c r="M48" i="2"/>
  <c r="N48" i="2"/>
  <c r="O48" i="2"/>
  <c r="C49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C50" i="2" s="1"/>
  <c r="K50" i="2"/>
  <c r="L50" i="2"/>
  <c r="M50" i="2"/>
  <c r="N50" i="2"/>
  <c r="O50" i="2"/>
  <c r="C51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C52" i="2" s="1"/>
  <c r="K52" i="2"/>
  <c r="L52" i="2"/>
  <c r="M52" i="2"/>
  <c r="N52" i="2"/>
  <c r="O52" i="2"/>
  <c r="C53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C54" i="2" s="1"/>
  <c r="K54" i="2"/>
  <c r="L54" i="2"/>
  <c r="M54" i="2"/>
  <c r="N54" i="2"/>
  <c r="O54" i="2"/>
  <c r="C55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C56" i="2" s="1"/>
  <c r="K56" i="2"/>
  <c r="L56" i="2"/>
  <c r="M56" i="2"/>
  <c r="N56" i="2"/>
  <c r="O56" i="2"/>
  <c r="C57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C59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C60" i="2" s="1"/>
  <c r="K60" i="2"/>
  <c r="L60" i="2"/>
  <c r="M60" i="2"/>
  <c r="N60" i="2"/>
  <c r="O60" i="2"/>
  <c r="C61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C62" i="2" s="1"/>
  <c r="K62" i="2"/>
  <c r="L62" i="2"/>
  <c r="M62" i="2"/>
  <c r="N62" i="2"/>
  <c r="O62" i="2"/>
  <c r="C63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C64" i="2" s="1"/>
  <c r="K64" i="2"/>
  <c r="L64" i="2"/>
  <c r="M64" i="2"/>
  <c r="N64" i="2"/>
  <c r="O64" i="2"/>
  <c r="C65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C66" i="2" s="1"/>
  <c r="K66" i="2"/>
  <c r="L66" i="2"/>
  <c r="M66" i="2"/>
  <c r="N66" i="2"/>
  <c r="O66" i="2"/>
  <c r="C67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C68" i="2" s="1"/>
  <c r="K68" i="2"/>
  <c r="L68" i="2"/>
  <c r="M68" i="2"/>
  <c r="N68" i="2"/>
  <c r="O68" i="2"/>
  <c r="C69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C71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C72" i="2" s="1"/>
  <c r="K72" i="2"/>
  <c r="L72" i="2"/>
  <c r="M72" i="2"/>
  <c r="N72" i="2"/>
  <c r="O72" i="2"/>
  <c r="C73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C74" i="2" s="1"/>
  <c r="K74" i="2"/>
  <c r="L74" i="2"/>
  <c r="M74" i="2"/>
  <c r="N74" i="2"/>
  <c r="O74" i="2"/>
  <c r="C75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C76" i="2" s="1"/>
  <c r="K76" i="2"/>
  <c r="L76" i="2"/>
  <c r="M76" i="2"/>
  <c r="N76" i="2"/>
  <c r="O76" i="2"/>
  <c r="C77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C78" i="2" s="1"/>
  <c r="K78" i="2"/>
  <c r="L78" i="2"/>
  <c r="M78" i="2"/>
  <c r="N78" i="2"/>
  <c r="O78" i="2"/>
  <c r="C79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C80" i="2" s="1"/>
  <c r="K80" i="2"/>
  <c r="L80" i="2"/>
  <c r="M80" i="2"/>
  <c r="N80" i="2"/>
  <c r="O80" i="2"/>
  <c r="C81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C82" i="2" s="1"/>
  <c r="K82" i="2"/>
  <c r="L82" i="2"/>
  <c r="M82" i="2"/>
  <c r="N82" i="2"/>
  <c r="O82" i="2"/>
  <c r="C83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C84" i="2" s="1"/>
  <c r="K84" i="2"/>
  <c r="L84" i="2"/>
  <c r="M84" i="2"/>
  <c r="N84" i="2"/>
  <c r="O84" i="2"/>
  <c r="C85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C86" i="2" s="1"/>
  <c r="K86" i="2"/>
  <c r="L86" i="2"/>
  <c r="M86" i="2"/>
  <c r="N86" i="2"/>
  <c r="O86" i="2"/>
  <c r="C87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C88" i="2" s="1"/>
  <c r="K88" i="2"/>
  <c r="L88" i="2"/>
  <c r="M88" i="2"/>
  <c r="N88" i="2"/>
  <c r="O88" i="2"/>
  <c r="D89" i="2"/>
  <c r="E89" i="2"/>
  <c r="G89" i="2"/>
  <c r="H89" i="2"/>
  <c r="I89" i="2"/>
  <c r="J89" i="2"/>
  <c r="C89" i="2" s="1"/>
  <c r="K89" i="2"/>
  <c r="L89" i="2"/>
  <c r="M89" i="2"/>
  <c r="N89" i="2"/>
  <c r="O89" i="2"/>
  <c r="C90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C91" i="2" s="1"/>
  <c r="K91" i="2"/>
  <c r="L91" i="2"/>
  <c r="M91" i="2"/>
  <c r="N91" i="2"/>
  <c r="O91" i="2"/>
  <c r="C92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C93" i="2" s="1"/>
  <c r="K93" i="2"/>
  <c r="L93" i="2"/>
  <c r="M93" i="2"/>
  <c r="N93" i="2"/>
  <c r="O93" i="2"/>
  <c r="C94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C95" i="2" s="1"/>
  <c r="K95" i="2"/>
  <c r="L95" i="2"/>
  <c r="M95" i="2"/>
  <c r="N95" i="2"/>
  <c r="O95" i="2"/>
  <c r="C96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C97" i="2" s="1"/>
  <c r="K97" i="2"/>
  <c r="L97" i="2"/>
  <c r="M97" i="2"/>
  <c r="N97" i="2"/>
  <c r="O97" i="2"/>
  <c r="C98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C99" i="2" s="1"/>
  <c r="K99" i="2"/>
  <c r="L99" i="2"/>
  <c r="M99" i="2"/>
  <c r="N99" i="2"/>
  <c r="O99" i="2"/>
  <c r="C100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C101" i="2" s="1"/>
  <c r="K101" i="2"/>
  <c r="L101" i="2"/>
  <c r="M101" i="2"/>
  <c r="N101" i="2"/>
  <c r="O101" i="2"/>
  <c r="C102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C103" i="2" s="1"/>
  <c r="K103" i="2"/>
  <c r="L103" i="2"/>
  <c r="M103" i="2"/>
  <c r="N103" i="2"/>
  <c r="O103" i="2"/>
  <c r="C104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C105" i="2" s="1"/>
  <c r="K105" i="2"/>
  <c r="L105" i="2"/>
  <c r="M105" i="2"/>
  <c r="N105" i="2"/>
  <c r="O105" i="2"/>
  <c r="C106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C107" i="2" s="1"/>
  <c r="K107" i="2"/>
  <c r="L107" i="2"/>
  <c r="M107" i="2"/>
  <c r="N107" i="2"/>
  <c r="O107" i="2"/>
  <c r="C108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C109" i="2" s="1"/>
  <c r="K109" i="2"/>
  <c r="L109" i="2"/>
  <c r="M109" i="2"/>
  <c r="N109" i="2"/>
  <c r="O109" i="2"/>
  <c r="C110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C111" i="2" s="1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C113" i="2" s="1"/>
  <c r="K113" i="2"/>
  <c r="L113" i="2"/>
  <c r="M113" i="2"/>
  <c r="N113" i="2"/>
  <c r="O113" i="2"/>
  <c r="C114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C115" i="2" s="1"/>
  <c r="K115" i="2"/>
  <c r="L115" i="2"/>
  <c r="M115" i="2"/>
  <c r="N115" i="2"/>
  <c r="O115" i="2"/>
  <c r="C116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C117" i="2" s="1"/>
  <c r="K117" i="2"/>
  <c r="L117" i="2"/>
  <c r="M117" i="2"/>
  <c r="N117" i="2"/>
  <c r="O117" i="2"/>
  <c r="C118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C119" i="2" s="1"/>
  <c r="K119" i="2"/>
  <c r="L119" i="2"/>
  <c r="M119" i="2"/>
  <c r="N119" i="2"/>
  <c r="O119" i="2"/>
  <c r="C120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C121" i="2" s="1"/>
  <c r="K121" i="2"/>
  <c r="L121" i="2"/>
  <c r="M121" i="2"/>
  <c r="N121" i="2"/>
  <c r="O121" i="2"/>
  <c r="C122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C123" i="2" s="1"/>
  <c r="K123" i="2"/>
  <c r="L123" i="2"/>
  <c r="M123" i="2"/>
  <c r="N123" i="2"/>
  <c r="O123" i="2"/>
  <c r="C124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C125" i="2" s="1"/>
  <c r="K125" i="2"/>
  <c r="L125" i="2"/>
  <c r="M125" i="2"/>
  <c r="N125" i="2"/>
  <c r="O125" i="2"/>
  <c r="C126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C127" i="2" s="1"/>
  <c r="K127" i="2"/>
  <c r="L127" i="2"/>
  <c r="M127" i="2"/>
  <c r="N127" i="2"/>
  <c r="O127" i="2"/>
  <c r="C128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C129" i="2" s="1"/>
  <c r="K129" i="2"/>
  <c r="L129" i="2"/>
  <c r="M129" i="2"/>
  <c r="N129" i="2"/>
  <c r="O129" i="2"/>
  <c r="C130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C131" i="2" s="1"/>
  <c r="K131" i="2"/>
  <c r="L131" i="2"/>
  <c r="M131" i="2"/>
  <c r="N131" i="2"/>
  <c r="O131" i="2"/>
  <c r="C132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C133" i="2" s="1"/>
  <c r="K133" i="2"/>
  <c r="L133" i="2"/>
  <c r="M133" i="2"/>
  <c r="N133" i="2"/>
  <c r="O133" i="2"/>
  <c r="C134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C135" i="2" s="1"/>
  <c r="K135" i="2"/>
  <c r="L135" i="2"/>
  <c r="M135" i="2"/>
  <c r="N135" i="2"/>
  <c r="O135" i="2"/>
  <c r="C136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C137" i="2" s="1"/>
  <c r="K137" i="2"/>
  <c r="L137" i="2"/>
  <c r="M137" i="2"/>
  <c r="N137" i="2"/>
  <c r="O137" i="2"/>
  <c r="C138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C139" i="2" s="1"/>
  <c r="K139" i="2"/>
  <c r="L139" i="2"/>
  <c r="M139" i="2"/>
  <c r="N139" i="2"/>
  <c r="O139" i="2"/>
  <c r="C140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C141" i="2" s="1"/>
  <c r="K141" i="2"/>
  <c r="L141" i="2"/>
  <c r="M141" i="2"/>
  <c r="N141" i="2"/>
  <c r="O141" i="2"/>
  <c r="C142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C143" i="2" s="1"/>
  <c r="K143" i="2"/>
  <c r="L143" i="2"/>
  <c r="M143" i="2"/>
  <c r="N143" i="2"/>
  <c r="O143" i="2"/>
  <c r="C144" i="2"/>
  <c r="D144" i="2"/>
  <c r="E144" i="2"/>
  <c r="F143" i="2" s="1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C145" i="2" s="1"/>
  <c r="K145" i="2"/>
  <c r="L145" i="2"/>
  <c r="M145" i="2"/>
  <c r="N145" i="2"/>
  <c r="O145" i="2"/>
  <c r="C146" i="2"/>
  <c r="D146" i="2"/>
  <c r="E146" i="2"/>
  <c r="F145" i="2" s="1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C147" i="2" s="1"/>
  <c r="K147" i="2"/>
  <c r="L147" i="2"/>
  <c r="M147" i="2"/>
  <c r="N147" i="2"/>
  <c r="O147" i="2"/>
  <c r="C148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C149" i="2" s="1"/>
  <c r="K149" i="2"/>
  <c r="L149" i="2"/>
  <c r="M149" i="2"/>
  <c r="N149" i="2"/>
  <c r="O149" i="2"/>
  <c r="C150" i="2"/>
  <c r="D150" i="2"/>
  <c r="E150" i="2"/>
  <c r="F149" i="2" s="1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C151" i="2" s="1"/>
  <c r="K151" i="2"/>
  <c r="L151" i="2"/>
  <c r="M151" i="2"/>
  <c r="N151" i="2"/>
  <c r="O151" i="2"/>
  <c r="C152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C153" i="2" s="1"/>
  <c r="K153" i="2"/>
  <c r="L153" i="2"/>
  <c r="M153" i="2"/>
  <c r="N153" i="2"/>
  <c r="O153" i="2"/>
  <c r="C154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C155" i="2" s="1"/>
  <c r="K155" i="2"/>
  <c r="L155" i="2"/>
  <c r="M155" i="2"/>
  <c r="N155" i="2"/>
  <c r="O155" i="2"/>
  <c r="C156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C157" i="2" s="1"/>
  <c r="K157" i="2"/>
  <c r="L157" i="2"/>
  <c r="M157" i="2"/>
  <c r="N157" i="2"/>
  <c r="O157" i="2"/>
  <c r="C158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C159" i="2" s="1"/>
  <c r="K159" i="2"/>
  <c r="L159" i="2"/>
  <c r="M159" i="2"/>
  <c r="N159" i="2"/>
  <c r="O159" i="2"/>
  <c r="C160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C161" i="2" s="1"/>
  <c r="K161" i="2"/>
  <c r="L161" i="2"/>
  <c r="M161" i="2"/>
  <c r="N161" i="2"/>
  <c r="O161" i="2"/>
  <c r="C162" i="2"/>
  <c r="D162" i="2"/>
  <c r="E162" i="2"/>
  <c r="F161" i="2" s="1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C163" i="2" s="1"/>
  <c r="K163" i="2"/>
  <c r="L163" i="2"/>
  <c r="M163" i="2"/>
  <c r="N163" i="2"/>
  <c r="O163" i="2"/>
  <c r="C164" i="2"/>
  <c r="D164" i="2"/>
  <c r="E164" i="2"/>
  <c r="F163" i="2" s="1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C165" i="2" s="1"/>
  <c r="K165" i="2"/>
  <c r="L165" i="2"/>
  <c r="M165" i="2"/>
  <c r="N165" i="2"/>
  <c r="O165" i="2"/>
  <c r="C166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C167" i="2" s="1"/>
  <c r="K167" i="2"/>
  <c r="L167" i="2"/>
  <c r="M167" i="2"/>
  <c r="N167" i="2"/>
  <c r="O167" i="2"/>
  <c r="C168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C169" i="2" s="1"/>
  <c r="K169" i="2"/>
  <c r="L169" i="2"/>
  <c r="M169" i="2"/>
  <c r="N169" i="2"/>
  <c r="O169" i="2"/>
  <c r="C170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C171" i="2" s="1"/>
  <c r="K171" i="2"/>
  <c r="L171" i="2"/>
  <c r="M171" i="2"/>
  <c r="N171" i="2"/>
  <c r="O171" i="2"/>
  <c r="C172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C173" i="2" s="1"/>
  <c r="K173" i="2"/>
  <c r="L173" i="2"/>
  <c r="M173" i="2"/>
  <c r="N173" i="2"/>
  <c r="O173" i="2"/>
  <c r="C174" i="2"/>
  <c r="D174" i="2"/>
  <c r="E174" i="2"/>
  <c r="F174" i="2" s="1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C175" i="2" s="1"/>
  <c r="K175" i="2"/>
  <c r="L175" i="2"/>
  <c r="M175" i="2"/>
  <c r="N175" i="2"/>
  <c r="O175" i="2"/>
  <c r="C176" i="2"/>
  <c r="D176" i="2"/>
  <c r="E176" i="2"/>
  <c r="F176" i="2" s="1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C177" i="2" s="1"/>
  <c r="K177" i="2"/>
  <c r="L177" i="2"/>
  <c r="M177" i="2"/>
  <c r="N177" i="2"/>
  <c r="O177" i="2"/>
  <c r="C178" i="2"/>
  <c r="D178" i="2"/>
  <c r="E178" i="2"/>
  <c r="F178" i="2" s="1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C179" i="2" s="1"/>
  <c r="K179" i="2"/>
  <c r="L179" i="2"/>
  <c r="M179" i="2"/>
  <c r="N179" i="2"/>
  <c r="O179" i="2"/>
  <c r="C180" i="2"/>
  <c r="D180" i="2"/>
  <c r="E180" i="2"/>
  <c r="F180" i="2" s="1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C181" i="2" s="1"/>
  <c r="K181" i="2"/>
  <c r="L181" i="2"/>
  <c r="M181" i="2"/>
  <c r="N181" i="2"/>
  <c r="O181" i="2"/>
  <c r="C182" i="2"/>
  <c r="D182" i="2"/>
  <c r="E182" i="2"/>
  <c r="F182" i="2" s="1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C183" i="2" s="1"/>
  <c r="K183" i="2"/>
  <c r="L183" i="2"/>
  <c r="M183" i="2"/>
  <c r="N183" i="2"/>
  <c r="O183" i="2"/>
  <c r="C184" i="2"/>
  <c r="D184" i="2"/>
  <c r="E184" i="2"/>
  <c r="F184" i="2" s="1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C185" i="2" s="1"/>
  <c r="K185" i="2"/>
  <c r="L185" i="2"/>
  <c r="M185" i="2"/>
  <c r="N185" i="2"/>
  <c r="O185" i="2"/>
  <c r="C186" i="2"/>
  <c r="D186" i="2"/>
  <c r="E186" i="2"/>
  <c r="F186" i="2" s="1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C187" i="2" s="1"/>
  <c r="K187" i="2"/>
  <c r="L187" i="2"/>
  <c r="M187" i="2"/>
  <c r="N187" i="2"/>
  <c r="O187" i="2"/>
  <c r="C188" i="2"/>
  <c r="D188" i="2"/>
  <c r="E188" i="2"/>
  <c r="F188" i="2" s="1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C189" i="2" s="1"/>
  <c r="K189" i="2"/>
  <c r="L189" i="2"/>
  <c r="M189" i="2"/>
  <c r="N189" i="2"/>
  <c r="O189" i="2"/>
  <c r="C190" i="2"/>
  <c r="D190" i="2"/>
  <c r="E190" i="2"/>
  <c r="F190" i="2" s="1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C191" i="2" s="1"/>
  <c r="K191" i="2"/>
  <c r="L191" i="2"/>
  <c r="M191" i="2"/>
  <c r="N191" i="2"/>
  <c r="O191" i="2"/>
  <c r="C192" i="2"/>
  <c r="D192" i="2"/>
  <c r="E192" i="2"/>
  <c r="F192" i="2" s="1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C193" i="2" s="1"/>
  <c r="K193" i="2"/>
  <c r="L193" i="2"/>
  <c r="M193" i="2"/>
  <c r="N193" i="2"/>
  <c r="O193" i="2"/>
  <c r="C194" i="2"/>
  <c r="D194" i="2"/>
  <c r="E194" i="2"/>
  <c r="F194" i="2" s="1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C195" i="2" s="1"/>
  <c r="K195" i="2"/>
  <c r="L195" i="2"/>
  <c r="M195" i="2"/>
  <c r="N195" i="2"/>
  <c r="O195" i="2"/>
  <c r="C196" i="2"/>
  <c r="D196" i="2"/>
  <c r="E196" i="2"/>
  <c r="F196" i="2" s="1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C197" i="2" s="1"/>
  <c r="K197" i="2"/>
  <c r="L197" i="2"/>
  <c r="M197" i="2"/>
  <c r="N197" i="2"/>
  <c r="O197" i="2"/>
  <c r="C198" i="2"/>
  <c r="D198" i="2"/>
  <c r="E198" i="2"/>
  <c r="F198" i="2" s="1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C199" i="2" s="1"/>
  <c r="K199" i="2"/>
  <c r="L199" i="2"/>
  <c r="M199" i="2"/>
  <c r="N199" i="2"/>
  <c r="O199" i="2"/>
  <c r="C200" i="2"/>
  <c r="D200" i="2"/>
  <c r="E200" i="2"/>
  <c r="F200" i="2" s="1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C201" i="2" s="1"/>
  <c r="K201" i="2"/>
  <c r="L201" i="2"/>
  <c r="M201" i="2"/>
  <c r="N201" i="2"/>
  <c r="O201" i="2"/>
  <c r="C202" i="2"/>
  <c r="D202" i="2"/>
  <c r="E202" i="2"/>
  <c r="F202" i="2" s="1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C203" i="2" s="1"/>
  <c r="K203" i="2"/>
  <c r="L203" i="2"/>
  <c r="M203" i="2"/>
  <c r="N203" i="2"/>
  <c r="O203" i="2"/>
  <c r="C204" i="2"/>
  <c r="D204" i="2"/>
  <c r="E204" i="2"/>
  <c r="F204" i="2" s="1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C205" i="2" s="1"/>
  <c r="K205" i="2"/>
  <c r="L205" i="2"/>
  <c r="M205" i="2"/>
  <c r="N205" i="2"/>
  <c r="O205" i="2"/>
  <c r="C206" i="2"/>
  <c r="D206" i="2"/>
  <c r="E206" i="2"/>
  <c r="F206" i="2" s="1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C207" i="2" s="1"/>
  <c r="K207" i="2"/>
  <c r="L207" i="2"/>
  <c r="M207" i="2"/>
  <c r="N207" i="2"/>
  <c r="O207" i="2"/>
  <c r="C208" i="2"/>
  <c r="D208" i="2"/>
  <c r="E208" i="2"/>
  <c r="F208" i="2" s="1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C209" i="2" s="1"/>
  <c r="K209" i="2"/>
  <c r="L209" i="2"/>
  <c r="M209" i="2"/>
  <c r="N209" i="2"/>
  <c r="O209" i="2"/>
  <c r="C210" i="2"/>
  <c r="D210" i="2"/>
  <c r="E210" i="2"/>
  <c r="F210" i="2" s="1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C211" i="2" s="1"/>
  <c r="K211" i="2"/>
  <c r="L211" i="2"/>
  <c r="M211" i="2"/>
  <c r="N211" i="2"/>
  <c r="O211" i="2"/>
  <c r="C212" i="2"/>
  <c r="D212" i="2"/>
  <c r="E212" i="2"/>
  <c r="F212" i="2" s="1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C213" i="2" s="1"/>
  <c r="K213" i="2"/>
  <c r="L213" i="2"/>
  <c r="M213" i="2"/>
  <c r="N213" i="2"/>
  <c r="O213" i="2"/>
  <c r="C214" i="2"/>
  <c r="D214" i="2"/>
  <c r="E214" i="2"/>
  <c r="F214" i="2" s="1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C215" i="2" s="1"/>
  <c r="K215" i="2"/>
  <c r="L215" i="2"/>
  <c r="M215" i="2"/>
  <c r="N215" i="2"/>
  <c r="O215" i="2"/>
  <c r="C216" i="2"/>
  <c r="D216" i="2"/>
  <c r="E216" i="2"/>
  <c r="F216" i="2" s="1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C217" i="2" s="1"/>
  <c r="K217" i="2"/>
  <c r="L217" i="2"/>
  <c r="M217" i="2"/>
  <c r="N217" i="2"/>
  <c r="O217" i="2"/>
  <c r="C218" i="2"/>
  <c r="D218" i="2"/>
  <c r="E218" i="2"/>
  <c r="F218" i="2" s="1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C219" i="2" s="1"/>
  <c r="K219" i="2"/>
  <c r="L219" i="2"/>
  <c r="M219" i="2"/>
  <c r="N219" i="2"/>
  <c r="O219" i="2"/>
  <c r="C220" i="2"/>
  <c r="D220" i="2"/>
  <c r="E220" i="2"/>
  <c r="F220" i="2" s="1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C221" i="2" s="1"/>
  <c r="K221" i="2"/>
  <c r="L221" i="2"/>
  <c r="M221" i="2"/>
  <c r="N221" i="2"/>
  <c r="O221" i="2"/>
  <c r="C222" i="2"/>
  <c r="D222" i="2"/>
  <c r="E222" i="2"/>
  <c r="F222" i="2" s="1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C223" i="2" s="1"/>
  <c r="K223" i="2"/>
  <c r="L223" i="2"/>
  <c r="M223" i="2"/>
  <c r="N223" i="2"/>
  <c r="O223" i="2"/>
  <c r="C224" i="2"/>
  <c r="D224" i="2"/>
  <c r="E224" i="2"/>
  <c r="F224" i="2" s="1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C225" i="2" s="1"/>
  <c r="K225" i="2"/>
  <c r="L225" i="2"/>
  <c r="M225" i="2"/>
  <c r="N225" i="2"/>
  <c r="O225" i="2"/>
  <c r="C226" i="2"/>
  <c r="D226" i="2"/>
  <c r="E226" i="2"/>
  <c r="F226" i="2" s="1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C227" i="2" s="1"/>
  <c r="K227" i="2"/>
  <c r="L227" i="2"/>
  <c r="M227" i="2"/>
  <c r="N227" i="2"/>
  <c r="O227" i="2"/>
  <c r="C228" i="2"/>
  <c r="D228" i="2"/>
  <c r="E228" i="2"/>
  <c r="F228" i="2" s="1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C229" i="2" s="1"/>
  <c r="K229" i="2"/>
  <c r="L229" i="2"/>
  <c r="M229" i="2"/>
  <c r="N229" i="2"/>
  <c r="O229" i="2"/>
  <c r="C230" i="2"/>
  <c r="D230" i="2"/>
  <c r="E230" i="2"/>
  <c r="F230" i="2" s="1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C231" i="2" s="1"/>
  <c r="K231" i="2"/>
  <c r="L231" i="2"/>
  <c r="M231" i="2"/>
  <c r="N231" i="2"/>
  <c r="O231" i="2"/>
  <c r="C232" i="2"/>
  <c r="D232" i="2"/>
  <c r="E232" i="2"/>
  <c r="F232" i="2" s="1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C233" i="2" s="1"/>
  <c r="K233" i="2"/>
  <c r="L233" i="2"/>
  <c r="M233" i="2"/>
  <c r="N233" i="2"/>
  <c r="O233" i="2"/>
  <c r="C234" i="2"/>
  <c r="D234" i="2"/>
  <c r="E234" i="2"/>
  <c r="F234" i="2" s="1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C235" i="2" s="1"/>
  <c r="K235" i="2"/>
  <c r="L235" i="2"/>
  <c r="M235" i="2"/>
  <c r="N235" i="2"/>
  <c r="O235" i="2"/>
  <c r="C236" i="2"/>
  <c r="D236" i="2"/>
  <c r="E236" i="2"/>
  <c r="F236" i="2" s="1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C237" i="2" s="1"/>
  <c r="K237" i="2"/>
  <c r="L237" i="2"/>
  <c r="M237" i="2"/>
  <c r="N237" i="2"/>
  <c r="O237" i="2"/>
  <c r="C238" i="2"/>
  <c r="D238" i="2"/>
  <c r="E238" i="2"/>
  <c r="F238" i="2" s="1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C239" i="2" s="1"/>
  <c r="K239" i="2"/>
  <c r="L239" i="2"/>
  <c r="M239" i="2"/>
  <c r="N239" i="2"/>
  <c r="O239" i="2"/>
  <c r="C240" i="2"/>
  <c r="D240" i="2"/>
  <c r="E240" i="2"/>
  <c r="F240" i="2" s="1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C241" i="2" s="1"/>
  <c r="K241" i="2"/>
  <c r="L241" i="2"/>
  <c r="M241" i="2"/>
  <c r="N241" i="2"/>
  <c r="O241" i="2"/>
  <c r="C242" i="2"/>
  <c r="D242" i="2"/>
  <c r="E242" i="2"/>
  <c r="F242" i="2" s="1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C243" i="2" s="1"/>
  <c r="K243" i="2"/>
  <c r="L243" i="2"/>
  <c r="M243" i="2"/>
  <c r="N243" i="2"/>
  <c r="O243" i="2"/>
  <c r="C244" i="2"/>
  <c r="D244" i="2"/>
  <c r="E244" i="2"/>
  <c r="F244" i="2" s="1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C245" i="2" s="1"/>
  <c r="K245" i="2"/>
  <c r="L245" i="2"/>
  <c r="M245" i="2"/>
  <c r="N245" i="2"/>
  <c r="O245" i="2"/>
  <c r="C246" i="2"/>
  <c r="D246" i="2"/>
  <c r="E246" i="2"/>
  <c r="F246" i="2" s="1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C247" i="2" s="1"/>
  <c r="K247" i="2"/>
  <c r="L247" i="2"/>
  <c r="M247" i="2"/>
  <c r="N247" i="2"/>
  <c r="O247" i="2"/>
  <c r="C248" i="2"/>
  <c r="D248" i="2"/>
  <c r="E248" i="2"/>
  <c r="F248" i="2" s="1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C249" i="2" s="1"/>
  <c r="K249" i="2"/>
  <c r="L249" i="2"/>
  <c r="M249" i="2"/>
  <c r="N249" i="2"/>
  <c r="O249" i="2"/>
  <c r="C250" i="2"/>
  <c r="D250" i="2"/>
  <c r="E250" i="2"/>
  <c r="F250" i="2" s="1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C251" i="2" s="1"/>
  <c r="K251" i="2"/>
  <c r="L251" i="2"/>
  <c r="M251" i="2"/>
  <c r="N251" i="2"/>
  <c r="O251" i="2"/>
  <c r="C252" i="2"/>
  <c r="D252" i="2"/>
  <c r="E252" i="2"/>
  <c r="F252" i="2" s="1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C253" i="2" s="1"/>
  <c r="K253" i="2"/>
  <c r="L253" i="2"/>
  <c r="M253" i="2"/>
  <c r="N253" i="2"/>
  <c r="O253" i="2"/>
  <c r="C254" i="2"/>
  <c r="D254" i="2"/>
  <c r="E254" i="2"/>
  <c r="F254" i="2" s="1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C255" i="2" s="1"/>
  <c r="K255" i="2"/>
  <c r="L255" i="2"/>
  <c r="M255" i="2"/>
  <c r="N255" i="2"/>
  <c r="O255" i="2"/>
  <c r="C256" i="2"/>
  <c r="D256" i="2"/>
  <c r="E256" i="2"/>
  <c r="F256" i="2" s="1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C257" i="2" s="1"/>
  <c r="K257" i="2"/>
  <c r="L257" i="2"/>
  <c r="M257" i="2"/>
  <c r="N257" i="2"/>
  <c r="O257" i="2"/>
  <c r="C258" i="2"/>
  <c r="D258" i="2"/>
  <c r="E258" i="2"/>
  <c r="F258" i="2" s="1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C259" i="2" s="1"/>
  <c r="K259" i="2"/>
  <c r="L259" i="2"/>
  <c r="M259" i="2"/>
  <c r="N259" i="2"/>
  <c r="O259" i="2"/>
  <c r="C260" i="2"/>
  <c r="D260" i="2"/>
  <c r="E260" i="2"/>
  <c r="F260" i="2" s="1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C261" i="2" s="1"/>
  <c r="K261" i="2"/>
  <c r="L261" i="2"/>
  <c r="M261" i="2"/>
  <c r="N261" i="2"/>
  <c r="O261" i="2"/>
  <c r="C262" i="2"/>
  <c r="D262" i="2"/>
  <c r="E262" i="2"/>
  <c r="F262" i="2" s="1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C263" i="2" s="1"/>
  <c r="K263" i="2"/>
  <c r="L263" i="2"/>
  <c r="M263" i="2"/>
  <c r="N263" i="2"/>
  <c r="O263" i="2"/>
  <c r="C264" i="2"/>
  <c r="D264" i="2"/>
  <c r="E264" i="2"/>
  <c r="F264" i="2" s="1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C265" i="2" s="1"/>
  <c r="K265" i="2"/>
  <c r="L265" i="2"/>
  <c r="M265" i="2"/>
  <c r="N265" i="2"/>
  <c r="O265" i="2"/>
  <c r="C266" i="2"/>
  <c r="D266" i="2"/>
  <c r="E266" i="2"/>
  <c r="F266" i="2" s="1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C267" i="2" s="1"/>
  <c r="K267" i="2"/>
  <c r="L267" i="2"/>
  <c r="M267" i="2"/>
  <c r="N267" i="2"/>
  <c r="O267" i="2"/>
  <c r="C268" i="2"/>
  <c r="D268" i="2"/>
  <c r="E268" i="2"/>
  <c r="F268" i="2" s="1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C269" i="2" s="1"/>
  <c r="K269" i="2"/>
  <c r="L269" i="2"/>
  <c r="M269" i="2"/>
  <c r="N269" i="2"/>
  <c r="O269" i="2"/>
  <c r="C270" i="2"/>
  <c r="D270" i="2"/>
  <c r="E270" i="2"/>
  <c r="F270" i="2" s="1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C271" i="2" s="1"/>
  <c r="K271" i="2"/>
  <c r="L271" i="2"/>
  <c r="M271" i="2"/>
  <c r="N271" i="2"/>
  <c r="O271" i="2"/>
  <c r="C272" i="2"/>
  <c r="D272" i="2"/>
  <c r="E272" i="2"/>
  <c r="F272" i="2" s="1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C273" i="2" s="1"/>
  <c r="K273" i="2"/>
  <c r="L273" i="2"/>
  <c r="M273" i="2"/>
  <c r="N273" i="2"/>
  <c r="O273" i="2"/>
  <c r="C274" i="2"/>
  <c r="D274" i="2"/>
  <c r="E274" i="2"/>
  <c r="F274" i="2" s="1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C275" i="2" s="1"/>
  <c r="K275" i="2"/>
  <c r="L275" i="2"/>
  <c r="M275" i="2"/>
  <c r="N275" i="2"/>
  <c r="O275" i="2"/>
  <c r="C276" i="2"/>
  <c r="D276" i="2"/>
  <c r="E276" i="2"/>
  <c r="F276" i="2" s="1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C277" i="2" s="1"/>
  <c r="K277" i="2"/>
  <c r="L277" i="2"/>
  <c r="M277" i="2"/>
  <c r="N277" i="2"/>
  <c r="O277" i="2"/>
  <c r="C278" i="2"/>
  <c r="D278" i="2"/>
  <c r="E278" i="2"/>
  <c r="F278" i="2" s="1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C279" i="2" s="1"/>
  <c r="K279" i="2"/>
  <c r="L279" i="2"/>
  <c r="M279" i="2"/>
  <c r="N279" i="2"/>
  <c r="O279" i="2"/>
  <c r="C280" i="2"/>
  <c r="D280" i="2"/>
  <c r="E280" i="2"/>
  <c r="F280" i="2" s="1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C281" i="2" s="1"/>
  <c r="K281" i="2"/>
  <c r="L281" i="2"/>
  <c r="M281" i="2"/>
  <c r="N281" i="2"/>
  <c r="O281" i="2"/>
  <c r="C282" i="2"/>
  <c r="D282" i="2"/>
  <c r="E282" i="2"/>
  <c r="F282" i="2" s="1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C283" i="2" s="1"/>
  <c r="K283" i="2"/>
  <c r="L283" i="2"/>
  <c r="M283" i="2"/>
  <c r="N283" i="2"/>
  <c r="O283" i="2"/>
  <c r="C284" i="2"/>
  <c r="D284" i="2"/>
  <c r="E284" i="2"/>
  <c r="F284" i="2" s="1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C285" i="2" s="1"/>
  <c r="K285" i="2"/>
  <c r="L285" i="2"/>
  <c r="M285" i="2"/>
  <c r="N285" i="2"/>
  <c r="O285" i="2"/>
  <c r="C286" i="2"/>
  <c r="D286" i="2"/>
  <c r="E286" i="2"/>
  <c r="F286" i="2" s="1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C287" i="2" s="1"/>
  <c r="K287" i="2"/>
  <c r="L287" i="2"/>
  <c r="M287" i="2"/>
  <c r="N287" i="2"/>
  <c r="O287" i="2"/>
  <c r="C288" i="2"/>
  <c r="D288" i="2"/>
  <c r="E288" i="2"/>
  <c r="F288" i="2" s="1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C289" i="2" s="1"/>
  <c r="K289" i="2"/>
  <c r="L289" i="2"/>
  <c r="M289" i="2"/>
  <c r="N289" i="2"/>
  <c r="O289" i="2"/>
  <c r="C290" i="2"/>
  <c r="D290" i="2"/>
  <c r="E290" i="2"/>
  <c r="F290" i="2" s="1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C291" i="2" s="1"/>
  <c r="K291" i="2"/>
  <c r="L291" i="2"/>
  <c r="M291" i="2"/>
  <c r="N291" i="2"/>
  <c r="O291" i="2"/>
  <c r="C292" i="2"/>
  <c r="D292" i="2"/>
  <c r="E292" i="2"/>
  <c r="F292" i="2" s="1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C293" i="2" s="1"/>
  <c r="K293" i="2"/>
  <c r="L293" i="2"/>
  <c r="M293" i="2"/>
  <c r="N293" i="2"/>
  <c r="O293" i="2"/>
  <c r="C294" i="2"/>
  <c r="D294" i="2"/>
  <c r="E294" i="2"/>
  <c r="F294" i="2" s="1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C295" i="2" s="1"/>
  <c r="K295" i="2"/>
  <c r="L295" i="2"/>
  <c r="M295" i="2"/>
  <c r="N295" i="2"/>
  <c r="O295" i="2"/>
  <c r="C296" i="2"/>
  <c r="D296" i="2"/>
  <c r="E296" i="2"/>
  <c r="F296" i="2" s="1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C297" i="2" s="1"/>
  <c r="K297" i="2"/>
  <c r="L297" i="2"/>
  <c r="M297" i="2"/>
  <c r="N297" i="2"/>
  <c r="O297" i="2"/>
  <c r="C298" i="2"/>
  <c r="D298" i="2"/>
  <c r="E298" i="2"/>
  <c r="F298" i="2" s="1"/>
  <c r="G298" i="2"/>
  <c r="H298" i="2"/>
  <c r="I298" i="2"/>
  <c r="J298" i="2"/>
  <c r="K298" i="2"/>
  <c r="L298" i="2"/>
  <c r="M298" i="2"/>
  <c r="N298" i="2"/>
  <c r="O298" i="2"/>
  <c r="D299" i="2"/>
  <c r="E299" i="2"/>
  <c r="F299" i="2"/>
  <c r="G299" i="2"/>
  <c r="H299" i="2"/>
  <c r="I299" i="2"/>
  <c r="J299" i="2"/>
  <c r="C299" i="2" s="1"/>
  <c r="K299" i="2"/>
  <c r="L299" i="2"/>
  <c r="M299" i="2"/>
  <c r="N299" i="2"/>
  <c r="O299" i="2"/>
  <c r="M3" i="1"/>
  <c r="M4" i="1"/>
  <c r="O4" i="1" s="1"/>
  <c r="M5" i="1"/>
  <c r="M6" i="1"/>
  <c r="O6" i="1" s="1"/>
  <c r="M7" i="1"/>
  <c r="M8" i="1"/>
  <c r="O8" i="1" s="1"/>
  <c r="M9" i="1"/>
  <c r="M10" i="1"/>
  <c r="O10" i="1" s="1"/>
  <c r="M11" i="1"/>
  <c r="M12" i="1"/>
  <c r="O12" i="1" s="1"/>
  <c r="M13" i="1"/>
  <c r="M14" i="1"/>
  <c r="O14" i="1" s="1"/>
  <c r="M15" i="1"/>
  <c r="M16" i="1"/>
  <c r="O16" i="1" s="1"/>
  <c r="M17" i="1"/>
  <c r="M18" i="1"/>
  <c r="O18" i="1" s="1"/>
  <c r="M19" i="1"/>
  <c r="M20" i="1"/>
  <c r="O20" i="1" s="1"/>
  <c r="M21" i="1"/>
  <c r="M22" i="1"/>
  <c r="O22" i="1" s="1"/>
  <c r="M23" i="1"/>
  <c r="M24" i="1"/>
  <c r="O24" i="1" s="1"/>
  <c r="M25" i="1"/>
  <c r="M26" i="1"/>
  <c r="O26" i="1" s="1"/>
  <c r="M27" i="1"/>
  <c r="M28" i="1"/>
  <c r="O28" i="1" s="1"/>
  <c r="M29" i="1"/>
  <c r="M30" i="1"/>
  <c r="O30" i="1" s="1"/>
  <c r="M32" i="1"/>
  <c r="O32" i="1" s="1"/>
  <c r="M35" i="1"/>
  <c r="O35" i="1" s="1"/>
  <c r="M36" i="1"/>
  <c r="M37" i="1"/>
  <c r="O37" i="1" s="1"/>
  <c r="M38" i="1"/>
  <c r="M39" i="1"/>
  <c r="O39" i="1" s="1"/>
  <c r="M40" i="1"/>
  <c r="M41" i="1"/>
  <c r="O41" i="1" s="1"/>
  <c r="M42" i="1"/>
  <c r="M43" i="1"/>
  <c r="O43" i="1" s="1"/>
  <c r="M44" i="1"/>
  <c r="M45" i="1"/>
  <c r="O45" i="1" s="1"/>
  <c r="M46" i="1"/>
  <c r="M48" i="1"/>
  <c r="O48" i="1" s="1"/>
  <c r="M49" i="1"/>
  <c r="M50" i="1"/>
  <c r="O50" i="1" s="1"/>
  <c r="M52" i="1"/>
  <c r="O52" i="1" s="1"/>
  <c r="M53" i="1"/>
  <c r="O53" i="1" s="1"/>
  <c r="M54" i="1"/>
  <c r="M55" i="1"/>
  <c r="O55" i="1" s="1"/>
  <c r="M56" i="1"/>
  <c r="M57" i="1"/>
  <c r="O57" i="1" s="1"/>
  <c r="M58" i="1"/>
  <c r="M59" i="1"/>
  <c r="O59" i="1" s="1"/>
  <c r="M60" i="1"/>
  <c r="M61" i="1"/>
  <c r="O61" i="1" s="1"/>
  <c r="M62" i="1"/>
  <c r="M63" i="1"/>
  <c r="O63" i="1" s="1"/>
  <c r="M64" i="1"/>
  <c r="M66" i="1"/>
  <c r="O66" i="1" s="1"/>
  <c r="M67" i="1"/>
  <c r="M68" i="1"/>
  <c r="O68" i="1" s="1"/>
  <c r="M69" i="1"/>
  <c r="M70" i="1"/>
  <c r="O70" i="1" s="1"/>
  <c r="M71" i="1"/>
  <c r="M73" i="1"/>
  <c r="O73" i="1" s="1"/>
  <c r="M75" i="1"/>
  <c r="M76" i="1"/>
  <c r="O76" i="1" s="1"/>
  <c r="M77" i="1"/>
  <c r="M78" i="1"/>
  <c r="O78" i="1" s="1"/>
  <c r="M79" i="1"/>
  <c r="M80" i="1"/>
  <c r="O80" i="1" s="1"/>
  <c r="M81" i="1"/>
  <c r="M82" i="1"/>
  <c r="O82" i="1" s="1"/>
  <c r="M85" i="1"/>
  <c r="M86" i="1"/>
  <c r="O86" i="1" s="1"/>
  <c r="M87" i="1"/>
  <c r="M89" i="1"/>
  <c r="O89" i="1" s="1"/>
  <c r="M91" i="1"/>
  <c r="M92" i="1"/>
  <c r="O92" i="1" s="1"/>
  <c r="M93" i="1"/>
  <c r="M94" i="1"/>
  <c r="O94" i="1" s="1"/>
  <c r="M96" i="1"/>
  <c r="M97" i="1"/>
  <c r="O97" i="1" s="1"/>
  <c r="M98" i="1"/>
  <c r="M100" i="1"/>
  <c r="O100" i="1" s="1"/>
  <c r="M101" i="1"/>
  <c r="M102" i="1"/>
  <c r="O102" i="1" s="1"/>
  <c r="M103" i="1"/>
  <c r="M104" i="1"/>
  <c r="O104" i="1" s="1"/>
  <c r="M105" i="1"/>
  <c r="M47" i="1"/>
  <c r="O47" i="1" s="1"/>
  <c r="M31" i="1"/>
  <c r="M51" i="1"/>
  <c r="O51" i="1" s="1"/>
  <c r="M106" i="1"/>
  <c r="O106" i="1" s="1"/>
  <c r="M74" i="1"/>
  <c r="O74" i="1" s="1"/>
  <c r="M88" i="1"/>
  <c r="O88" i="1" s="1"/>
  <c r="M95" i="1"/>
  <c r="O95" i="1" s="1"/>
  <c r="M83" i="1"/>
  <c r="M33" i="1"/>
  <c r="O33" i="1" s="1"/>
  <c r="M72" i="1"/>
  <c r="O72" i="1" s="1"/>
  <c r="M84" i="1"/>
  <c r="O84" i="1" s="1"/>
  <c r="M34" i="1"/>
  <c r="M2" i="1"/>
  <c r="M99" i="1"/>
  <c r="O99" i="1" s="1"/>
  <c r="M90" i="1"/>
  <c r="O90" i="1" s="1"/>
  <c r="M65" i="1"/>
  <c r="O65" i="1" s="1"/>
  <c r="F297" i="2" l="1"/>
  <c r="F293" i="2"/>
  <c r="F289" i="2"/>
  <c r="F285" i="2"/>
  <c r="F281" i="2"/>
  <c r="F277" i="2"/>
  <c r="F273" i="2"/>
  <c r="F269" i="2"/>
  <c r="F265" i="2"/>
  <c r="F261" i="2"/>
  <c r="F257" i="2"/>
  <c r="F255" i="2"/>
  <c r="F251" i="2"/>
  <c r="F247" i="2"/>
  <c r="F245" i="2"/>
  <c r="F243" i="2"/>
  <c r="F239" i="2"/>
  <c r="F235" i="2"/>
  <c r="F231" i="2"/>
  <c r="F227" i="2"/>
  <c r="F225" i="2"/>
  <c r="F223" i="2"/>
  <c r="F219" i="2"/>
  <c r="F215" i="2"/>
  <c r="F211" i="2"/>
  <c r="F207" i="2"/>
  <c r="F203" i="2"/>
  <c r="F199" i="2"/>
  <c r="F195" i="2"/>
  <c r="F191" i="2"/>
  <c r="F187" i="2"/>
  <c r="F183" i="2"/>
  <c r="F179" i="2"/>
  <c r="F175" i="2"/>
  <c r="F172" i="2"/>
  <c r="F171" i="2"/>
  <c r="F170" i="2"/>
  <c r="F168" i="2"/>
  <c r="F167" i="2"/>
  <c r="F166" i="2"/>
  <c r="F160" i="2"/>
  <c r="F158" i="2"/>
  <c r="F156" i="2"/>
  <c r="F155" i="2"/>
  <c r="F154" i="2"/>
  <c r="F152" i="2"/>
  <c r="F148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295" i="2"/>
  <c r="F291" i="2"/>
  <c r="F287" i="2"/>
  <c r="F283" i="2"/>
  <c r="F279" i="2"/>
  <c r="F275" i="2"/>
  <c r="F271" i="2"/>
  <c r="F267" i="2"/>
  <c r="F263" i="2"/>
  <c r="F259" i="2"/>
  <c r="F253" i="2"/>
  <c r="F249" i="2"/>
  <c r="F241" i="2"/>
  <c r="F237" i="2"/>
  <c r="F233" i="2"/>
  <c r="F229" i="2"/>
  <c r="F221" i="2"/>
  <c r="F217" i="2"/>
  <c r="F213" i="2"/>
  <c r="F209" i="2"/>
  <c r="F205" i="2"/>
  <c r="F201" i="2"/>
  <c r="F197" i="2"/>
  <c r="F193" i="2"/>
  <c r="F189" i="2"/>
  <c r="F185" i="2"/>
  <c r="F181" i="2"/>
  <c r="F177" i="2"/>
  <c r="F173" i="2"/>
  <c r="F169" i="2"/>
  <c r="F165" i="2"/>
  <c r="F164" i="2"/>
  <c r="F162" i="2"/>
  <c r="F159" i="2"/>
  <c r="F157" i="2"/>
  <c r="F153" i="2"/>
  <c r="F151" i="2"/>
  <c r="F150" i="2"/>
  <c r="F147" i="2"/>
  <c r="F146" i="2"/>
  <c r="F144" i="2"/>
  <c r="F142" i="2"/>
  <c r="F141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O34" i="1"/>
  <c r="O83" i="1"/>
  <c r="O31" i="1"/>
  <c r="O105" i="1"/>
  <c r="O103" i="1"/>
  <c r="O101" i="1"/>
  <c r="O98" i="1"/>
  <c r="O96" i="1"/>
  <c r="O93" i="1"/>
  <c r="O91" i="1"/>
  <c r="O87" i="1"/>
  <c r="O85" i="1"/>
  <c r="O81" i="1"/>
  <c r="O79" i="1"/>
  <c r="O77" i="1"/>
  <c r="O75" i="1"/>
  <c r="O71" i="1"/>
  <c r="O69" i="1"/>
  <c r="O67" i="1"/>
  <c r="O64" i="1"/>
  <c r="O62" i="1"/>
  <c r="O60" i="1"/>
  <c r="O58" i="1"/>
  <c r="O56" i="1"/>
  <c r="O54" i="1"/>
  <c r="O49" i="1"/>
  <c r="O46" i="1"/>
  <c r="O44" i="1"/>
  <c r="O42" i="1"/>
  <c r="O40" i="1"/>
  <c r="O38" i="1"/>
  <c r="O36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O3" i="1"/>
  <c r="D3" i="2"/>
  <c r="E3" i="2"/>
  <c r="G3" i="2"/>
  <c r="H3" i="2"/>
  <c r="I3" i="2"/>
  <c r="J3" i="2"/>
  <c r="K3" i="2"/>
  <c r="L3" i="2"/>
  <c r="M3" i="2"/>
  <c r="N3" i="2"/>
  <c r="O3" i="2"/>
  <c r="B296" i="2" l="1"/>
  <c r="B293" i="2"/>
  <c r="B280" i="2"/>
  <c r="B264" i="2"/>
  <c r="B232" i="2"/>
  <c r="B216" i="2"/>
  <c r="B200" i="2"/>
  <c r="B278" i="2"/>
  <c r="B262" i="2"/>
  <c r="B246" i="2"/>
  <c r="B230" i="2"/>
  <c r="B277" i="2"/>
  <c r="B243" i="2"/>
  <c r="B229" i="2"/>
  <c r="B211" i="2"/>
  <c r="B193" i="2"/>
  <c r="B175" i="2"/>
  <c r="B161" i="2"/>
  <c r="B149" i="2"/>
  <c r="B141" i="2"/>
  <c r="B128" i="2"/>
  <c r="B116" i="2"/>
  <c r="B108" i="2"/>
  <c r="B104" i="2"/>
  <c r="B88" i="2"/>
  <c r="B84" i="2"/>
  <c r="B72" i="2"/>
  <c r="B68" i="2"/>
  <c r="B64" i="2"/>
  <c r="B60" i="2"/>
  <c r="B56" i="2"/>
  <c r="B52" i="2"/>
  <c r="B44" i="2"/>
  <c r="B28" i="2"/>
  <c r="B279" i="2"/>
  <c r="B263" i="2"/>
  <c r="B247" i="2"/>
  <c r="B233" i="2"/>
  <c r="B217" i="2"/>
  <c r="B173" i="2"/>
  <c r="B156" i="2"/>
  <c r="B146" i="2"/>
  <c r="B17" i="2"/>
  <c r="B13" i="2"/>
  <c r="B9" i="2"/>
  <c r="B5" i="2"/>
  <c r="B191" i="2"/>
  <c r="B158" i="2"/>
  <c r="B139" i="2"/>
  <c r="B14" i="2"/>
  <c r="B294" i="2"/>
  <c r="B284" i="2"/>
  <c r="B252" i="2"/>
  <c r="B236" i="2"/>
  <c r="B204" i="2"/>
  <c r="B144" i="2"/>
  <c r="B282" i="2"/>
  <c r="B234" i="2"/>
  <c r="B218" i="2"/>
  <c r="B202" i="2"/>
  <c r="B186" i="2"/>
  <c r="B172" i="2"/>
  <c r="B281" i="2"/>
  <c r="B265" i="2"/>
  <c r="B249" i="2"/>
  <c r="B231" i="2"/>
  <c r="B215" i="2"/>
  <c r="B179" i="2"/>
  <c r="B169" i="2"/>
  <c r="B164" i="2"/>
  <c r="B150" i="2"/>
  <c r="B142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283" i="2"/>
  <c r="B267" i="2"/>
  <c r="B251" i="2"/>
  <c r="B237" i="2"/>
  <c r="B221" i="2"/>
  <c r="B199" i="2"/>
  <c r="B166" i="2"/>
  <c r="B145" i="2"/>
  <c r="B16" i="2"/>
  <c r="B8" i="2"/>
  <c r="B4" i="2"/>
  <c r="B299" i="2"/>
  <c r="B157" i="2"/>
  <c r="B285" i="2"/>
  <c r="B255" i="2"/>
  <c r="B223" i="2"/>
  <c r="B162" i="2"/>
  <c r="B154" i="2"/>
  <c r="B132" i="2"/>
  <c r="B298" i="2"/>
  <c r="B250" i="2"/>
  <c r="B288" i="2"/>
  <c r="B256" i="2"/>
  <c r="B224" i="2"/>
  <c r="B184" i="2"/>
  <c r="B289" i="2"/>
  <c r="B259" i="2"/>
  <c r="B287" i="2"/>
  <c r="B253" i="2"/>
  <c r="B195" i="2"/>
  <c r="B167" i="2"/>
  <c r="B140" i="2"/>
  <c r="B130" i="2"/>
  <c r="B118" i="2"/>
  <c r="B114" i="2"/>
  <c r="B106" i="2"/>
  <c r="B102" i="2"/>
  <c r="B100" i="2"/>
  <c r="B98" i="2"/>
  <c r="B96" i="2"/>
  <c r="B94" i="2"/>
  <c r="B92" i="2"/>
  <c r="B90" i="2"/>
  <c r="B86" i="2"/>
  <c r="B82" i="2"/>
  <c r="B78" i="2"/>
  <c r="B74" i="2"/>
  <c r="B70" i="2"/>
  <c r="B66" i="2"/>
  <c r="B62" i="2"/>
  <c r="B58" i="2"/>
  <c r="B54" i="2"/>
  <c r="B48" i="2"/>
  <c r="B42" i="2"/>
  <c r="B36" i="2"/>
  <c r="B34" i="2"/>
  <c r="B32" i="2"/>
  <c r="B30" i="2"/>
  <c r="B24" i="2"/>
  <c r="B22" i="2"/>
  <c r="B20" i="2"/>
  <c r="B18" i="2"/>
  <c r="B12" i="2"/>
  <c r="B212" i="2"/>
  <c r="B188" i="2"/>
  <c r="B180" i="2"/>
  <c r="B165" i="2"/>
  <c r="B297" i="2"/>
  <c r="B235" i="2"/>
  <c r="B181" i="2"/>
  <c r="B160" i="2"/>
  <c r="B153" i="2"/>
  <c r="B241" i="2"/>
  <c r="B225" i="2"/>
  <c r="B219" i="2"/>
  <c r="B213" i="2"/>
  <c r="B207" i="2"/>
  <c r="B183" i="2"/>
  <c r="B171" i="2"/>
  <c r="B155" i="2"/>
  <c r="B151" i="2"/>
  <c r="B148" i="2"/>
  <c r="B127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B227" i="2"/>
  <c r="B163" i="2"/>
  <c r="B134" i="2"/>
  <c r="B268" i="2"/>
  <c r="B176" i="2"/>
  <c r="B270" i="2"/>
  <c r="B238" i="2"/>
  <c r="B222" i="2"/>
  <c r="B206" i="2"/>
  <c r="B201" i="2"/>
  <c r="B190" i="2"/>
  <c r="B126" i="2"/>
  <c r="B26" i="2"/>
  <c r="B295" i="2"/>
  <c r="B274" i="2"/>
  <c r="B226" i="2"/>
  <c r="B210" i="2"/>
  <c r="B194" i="2"/>
  <c r="B178" i="2"/>
  <c r="B123" i="2"/>
  <c r="B258" i="2"/>
  <c r="B276" i="2"/>
  <c r="B239" i="2"/>
  <c r="B228" i="2"/>
  <c r="B203" i="2"/>
  <c r="B196" i="2"/>
  <c r="B187" i="2"/>
  <c r="B168" i="2"/>
  <c r="B159" i="2"/>
  <c r="B110" i="2"/>
  <c r="B10" i="2"/>
  <c r="B291" i="2"/>
  <c r="B242" i="2"/>
  <c r="B292" i="2"/>
  <c r="B244" i="2"/>
  <c r="B269" i="2"/>
  <c r="B205" i="2"/>
  <c r="B189" i="2"/>
  <c r="B143" i="2"/>
  <c r="B120" i="2"/>
  <c r="B76" i="2"/>
  <c r="B38" i="2"/>
  <c r="B290" i="2"/>
  <c r="B260" i="2"/>
  <c r="B248" i="2"/>
  <c r="B273" i="2"/>
  <c r="B257" i="2"/>
  <c r="B214" i="2"/>
  <c r="B209" i="2"/>
  <c r="B198" i="2"/>
  <c r="B182" i="2"/>
  <c r="B177" i="2"/>
  <c r="B147" i="2"/>
  <c r="B137" i="2"/>
  <c r="B122" i="2"/>
  <c r="B266" i="2"/>
  <c r="B170" i="2"/>
  <c r="B124" i="2"/>
  <c r="B50" i="2"/>
  <c r="B112" i="2"/>
  <c r="B40" i="2"/>
  <c r="B80" i="2"/>
  <c r="B286" i="2"/>
  <c r="B135" i="2"/>
  <c r="B6" i="2"/>
  <c r="B240" i="2"/>
  <c r="B192" i="2"/>
  <c r="B185" i="2"/>
  <c r="B245" i="2"/>
  <c r="B271" i="2"/>
  <c r="B261" i="2"/>
  <c r="B254" i="2"/>
  <c r="B174" i="2"/>
  <c r="B46" i="2"/>
  <c r="B152" i="2"/>
  <c r="B136" i="2"/>
  <c r="B131" i="2"/>
  <c r="B220" i="2"/>
  <c r="B272" i="2"/>
  <c r="B197" i="2"/>
  <c r="B275" i="2"/>
  <c r="B138" i="2"/>
  <c r="B208" i="2"/>
  <c r="Q2" i="1" l="1"/>
  <c r="F3" i="2" l="1"/>
  <c r="B3" i="2" s="1"/>
  <c r="C3" i="2"/>
  <c r="U183" i="7" l="1"/>
  <c r="B183" i="7"/>
  <c r="E182" i="7"/>
  <c r="G181" i="7"/>
  <c r="I180" i="7"/>
  <c r="M179" i="7"/>
  <c r="P178" i="7"/>
  <c r="Q177" i="7"/>
  <c r="T176" i="7"/>
  <c r="U175" i="7"/>
  <c r="B175" i="7"/>
  <c r="E174" i="7"/>
  <c r="G173" i="7"/>
  <c r="I172" i="7"/>
  <c r="M171" i="7"/>
  <c r="P170" i="7"/>
  <c r="Q169" i="7"/>
  <c r="T168" i="7"/>
  <c r="U167" i="7"/>
  <c r="B167" i="7"/>
  <c r="E166" i="7"/>
  <c r="G165" i="7"/>
  <c r="I164" i="7"/>
  <c r="M163" i="7"/>
  <c r="P162" i="7"/>
  <c r="Q161" i="7"/>
  <c r="T160" i="7"/>
  <c r="U159" i="7"/>
  <c r="B159" i="7"/>
  <c r="E158" i="7"/>
  <c r="G157" i="7"/>
  <c r="I156" i="7"/>
  <c r="M155" i="7"/>
  <c r="P154" i="7"/>
  <c r="Q153" i="7"/>
  <c r="T152" i="7"/>
  <c r="U151" i="7"/>
  <c r="B151" i="7"/>
  <c r="E150" i="7"/>
  <c r="G149" i="7"/>
  <c r="I148" i="7"/>
  <c r="M147" i="7"/>
  <c r="P146" i="7"/>
  <c r="Q145" i="7"/>
  <c r="T144" i="7"/>
  <c r="U143" i="7"/>
  <c r="B143" i="7"/>
  <c r="E142" i="7"/>
  <c r="G141" i="7"/>
  <c r="I140" i="7"/>
  <c r="M139" i="7"/>
  <c r="P138" i="7"/>
  <c r="Q137" i="7"/>
  <c r="T136" i="7"/>
  <c r="U135" i="7"/>
  <c r="B135" i="7"/>
  <c r="E134" i="7"/>
  <c r="G133" i="7"/>
  <c r="I132" i="7"/>
  <c r="M131" i="7"/>
  <c r="P130" i="7"/>
  <c r="Q129" i="7"/>
  <c r="T128" i="7"/>
  <c r="U127" i="7"/>
  <c r="T183" i="7"/>
  <c r="U182" i="7"/>
  <c r="B182" i="7"/>
  <c r="E181" i="7"/>
  <c r="G180" i="7"/>
  <c r="I179" i="7"/>
  <c r="M178" i="7"/>
  <c r="P177" i="7"/>
  <c r="Q176" i="7"/>
  <c r="T175" i="7"/>
  <c r="U174" i="7"/>
  <c r="B174" i="7"/>
  <c r="E173" i="7"/>
  <c r="G172" i="7"/>
  <c r="I171" i="7"/>
  <c r="M170" i="7"/>
  <c r="P169" i="7"/>
  <c r="Q168" i="7"/>
  <c r="T167" i="7"/>
  <c r="U166" i="7"/>
  <c r="B166" i="7"/>
  <c r="E165" i="7"/>
  <c r="G164" i="7"/>
  <c r="I163" i="7"/>
  <c r="M162" i="7"/>
  <c r="P161" i="7"/>
  <c r="Q160" i="7"/>
  <c r="T159" i="7"/>
  <c r="U158" i="7"/>
  <c r="B158" i="7"/>
  <c r="E157" i="7"/>
  <c r="G156" i="7"/>
  <c r="I155" i="7"/>
  <c r="M154" i="7"/>
  <c r="P153" i="7"/>
  <c r="Q152" i="7"/>
  <c r="T151" i="7"/>
  <c r="U150" i="7"/>
  <c r="B150" i="7"/>
  <c r="E149" i="7"/>
  <c r="G148" i="7"/>
  <c r="I147" i="7"/>
  <c r="M146" i="7"/>
  <c r="P145" i="7"/>
  <c r="Q144" i="7"/>
  <c r="T143" i="7"/>
  <c r="U142" i="7"/>
  <c r="B142" i="7"/>
  <c r="E141" i="7"/>
  <c r="G140" i="7"/>
  <c r="I139" i="7"/>
  <c r="M138" i="7"/>
  <c r="P137" i="7"/>
  <c r="Q136" i="7"/>
  <c r="T135" i="7"/>
  <c r="U134" i="7"/>
  <c r="B134" i="7"/>
  <c r="E133" i="7"/>
  <c r="G132" i="7"/>
  <c r="I131" i="7"/>
  <c r="M130" i="7"/>
  <c r="P129" i="7"/>
  <c r="Q128" i="7"/>
  <c r="T127" i="7"/>
  <c r="Q183" i="7"/>
  <c r="T182" i="7"/>
  <c r="U181" i="7"/>
  <c r="B181" i="7"/>
  <c r="E180" i="7"/>
  <c r="G179" i="7"/>
  <c r="I178" i="7"/>
  <c r="M177" i="7"/>
  <c r="P176" i="7"/>
  <c r="Q175" i="7"/>
  <c r="T174" i="7"/>
  <c r="U173" i="7"/>
  <c r="B173" i="7"/>
  <c r="E172" i="7"/>
  <c r="G171" i="7"/>
  <c r="I170" i="7"/>
  <c r="M169" i="7"/>
  <c r="P168" i="7"/>
  <c r="Q167" i="7"/>
  <c r="T166" i="7"/>
  <c r="U165" i="7"/>
  <c r="B165" i="7"/>
  <c r="E164" i="7"/>
  <c r="G163" i="7"/>
  <c r="I162" i="7"/>
  <c r="M161" i="7"/>
  <c r="P160" i="7"/>
  <c r="Q159" i="7"/>
  <c r="T158" i="7"/>
  <c r="U157" i="7"/>
  <c r="B157" i="7"/>
  <c r="E156" i="7"/>
  <c r="G155" i="7"/>
  <c r="I154" i="7"/>
  <c r="M153" i="7"/>
  <c r="P152" i="7"/>
  <c r="Q151" i="7"/>
  <c r="T150" i="7"/>
  <c r="U149" i="7"/>
  <c r="B149" i="7"/>
  <c r="E148" i="7"/>
  <c r="G147" i="7"/>
  <c r="I146" i="7"/>
  <c r="M145" i="7"/>
  <c r="P144" i="7"/>
  <c r="Q143" i="7"/>
  <c r="T142" i="7"/>
  <c r="U141" i="7"/>
  <c r="B141" i="7"/>
  <c r="E140" i="7"/>
  <c r="G139" i="7"/>
  <c r="I138" i="7"/>
  <c r="M137" i="7"/>
  <c r="P136" i="7"/>
  <c r="Q135" i="7"/>
  <c r="T134" i="7"/>
  <c r="U133" i="7"/>
  <c r="B133" i="7"/>
  <c r="E132" i="7"/>
  <c r="G131" i="7"/>
  <c r="I130" i="7"/>
  <c r="M129" i="7"/>
  <c r="P128" i="7"/>
  <c r="Q127" i="7"/>
  <c r="T126" i="7"/>
  <c r="U125" i="7"/>
  <c r="B125" i="7"/>
  <c r="E124" i="7"/>
  <c r="G123" i="7"/>
  <c r="I122" i="7"/>
  <c r="M121" i="7"/>
  <c r="P120" i="7"/>
  <c r="Q119" i="7"/>
  <c r="T118" i="7"/>
  <c r="U117" i="7"/>
  <c r="B117" i="7"/>
  <c r="E116" i="7"/>
  <c r="G115" i="7"/>
  <c r="I114" i="7"/>
  <c r="M113" i="7"/>
  <c r="P112" i="7"/>
  <c r="Q111" i="7"/>
  <c r="T110" i="7"/>
  <c r="U109" i="7"/>
  <c r="B109" i="7"/>
  <c r="P183" i="7"/>
  <c r="Q182" i="7"/>
  <c r="T181" i="7"/>
  <c r="U180" i="7"/>
  <c r="B180" i="7"/>
  <c r="E179" i="7"/>
  <c r="G178" i="7"/>
  <c r="I177" i="7"/>
  <c r="M176" i="7"/>
  <c r="P175" i="7"/>
  <c r="Q174" i="7"/>
  <c r="T173" i="7"/>
  <c r="U172" i="7"/>
  <c r="B172" i="7"/>
  <c r="E171" i="7"/>
  <c r="G170" i="7"/>
  <c r="I169" i="7"/>
  <c r="M168" i="7"/>
  <c r="P167" i="7"/>
  <c r="Q166" i="7"/>
  <c r="T165" i="7"/>
  <c r="U164" i="7"/>
  <c r="B164" i="7"/>
  <c r="E163" i="7"/>
  <c r="G162" i="7"/>
  <c r="I161" i="7"/>
  <c r="M160" i="7"/>
  <c r="P159" i="7"/>
  <c r="Q158" i="7"/>
  <c r="T157" i="7"/>
  <c r="U156" i="7"/>
  <c r="B156" i="7"/>
  <c r="E155" i="7"/>
  <c r="G154" i="7"/>
  <c r="I153" i="7"/>
  <c r="M152" i="7"/>
  <c r="P151" i="7"/>
  <c r="Q150" i="7"/>
  <c r="T149" i="7"/>
  <c r="U148" i="7"/>
  <c r="B148" i="7"/>
  <c r="E147" i="7"/>
  <c r="G146" i="7"/>
  <c r="I145" i="7"/>
  <c r="M144" i="7"/>
  <c r="P143" i="7"/>
  <c r="Q142" i="7"/>
  <c r="T141" i="7"/>
  <c r="U140" i="7"/>
  <c r="B140" i="7"/>
  <c r="E139" i="7"/>
  <c r="G138" i="7"/>
  <c r="I137" i="7"/>
  <c r="M136" i="7"/>
  <c r="P135" i="7"/>
  <c r="Q134" i="7"/>
  <c r="T133" i="7"/>
  <c r="U132" i="7"/>
  <c r="B132" i="7"/>
  <c r="E131" i="7"/>
  <c r="G130" i="7"/>
  <c r="I129" i="7"/>
  <c r="M128" i="7"/>
  <c r="P127" i="7"/>
  <c r="Q126" i="7"/>
  <c r="T125" i="7"/>
  <c r="U124" i="7"/>
  <c r="B124" i="7"/>
  <c r="E123" i="7"/>
  <c r="G122" i="7"/>
  <c r="I121" i="7"/>
  <c r="M120" i="7"/>
  <c r="P119" i="7"/>
  <c r="Q118" i="7"/>
  <c r="T117" i="7"/>
  <c r="U116" i="7"/>
  <c r="B116" i="7"/>
  <c r="E115" i="7"/>
  <c r="G114" i="7"/>
  <c r="I113" i="7"/>
  <c r="M112" i="7"/>
  <c r="P111" i="7"/>
  <c r="Q110" i="7"/>
  <c r="T109" i="7"/>
  <c r="U108" i="7"/>
  <c r="M183" i="7"/>
  <c r="P182" i="7"/>
  <c r="Q181" i="7"/>
  <c r="T180" i="7"/>
  <c r="U179" i="7"/>
  <c r="B179" i="7"/>
  <c r="E178" i="7"/>
  <c r="G177" i="7"/>
  <c r="I176" i="7"/>
  <c r="M175" i="7"/>
  <c r="P174" i="7"/>
  <c r="Q173" i="7"/>
  <c r="T172" i="7"/>
  <c r="U171" i="7"/>
  <c r="B171" i="7"/>
  <c r="E170" i="7"/>
  <c r="G169" i="7"/>
  <c r="I168" i="7"/>
  <c r="M167" i="7"/>
  <c r="P166" i="7"/>
  <c r="Q165" i="7"/>
  <c r="T164" i="7"/>
  <c r="U163" i="7"/>
  <c r="B163" i="7"/>
  <c r="E162" i="7"/>
  <c r="G161" i="7"/>
  <c r="I160" i="7"/>
  <c r="M159" i="7"/>
  <c r="P158" i="7"/>
  <c r="Q157" i="7"/>
  <c r="T156" i="7"/>
  <c r="U155" i="7"/>
  <c r="B155" i="7"/>
  <c r="E154" i="7"/>
  <c r="G153" i="7"/>
  <c r="I152" i="7"/>
  <c r="M151" i="7"/>
  <c r="P150" i="7"/>
  <c r="Q149" i="7"/>
  <c r="T148" i="7"/>
  <c r="U147" i="7"/>
  <c r="B147" i="7"/>
  <c r="E146" i="7"/>
  <c r="G145" i="7"/>
  <c r="I144" i="7"/>
  <c r="M143" i="7"/>
  <c r="P142" i="7"/>
  <c r="Q141" i="7"/>
  <c r="T140" i="7"/>
  <c r="U139" i="7"/>
  <c r="B139" i="7"/>
  <c r="E138" i="7"/>
  <c r="G137" i="7"/>
  <c r="I136" i="7"/>
  <c r="M135" i="7"/>
  <c r="P134" i="7"/>
  <c r="Q133" i="7"/>
  <c r="T132" i="7"/>
  <c r="U131" i="7"/>
  <c r="B131" i="7"/>
  <c r="E130" i="7"/>
  <c r="G129" i="7"/>
  <c r="I128" i="7"/>
  <c r="I183" i="7"/>
  <c r="M182" i="7"/>
  <c r="P181" i="7"/>
  <c r="Q180" i="7"/>
  <c r="T179" i="7"/>
  <c r="U178" i="7"/>
  <c r="B178" i="7"/>
  <c r="E177" i="7"/>
  <c r="G176" i="7"/>
  <c r="I175" i="7"/>
  <c r="M174" i="7"/>
  <c r="P173" i="7"/>
  <c r="Q172" i="7"/>
  <c r="T171" i="7"/>
  <c r="U170" i="7"/>
  <c r="B170" i="7"/>
  <c r="E169" i="7"/>
  <c r="G168" i="7"/>
  <c r="I167" i="7"/>
  <c r="M166" i="7"/>
  <c r="P165" i="7"/>
  <c r="Q164" i="7"/>
  <c r="T163" i="7"/>
  <c r="U162" i="7"/>
  <c r="B162" i="7"/>
  <c r="E161" i="7"/>
  <c r="G160" i="7"/>
  <c r="I159" i="7"/>
  <c r="M158" i="7"/>
  <c r="P157" i="7"/>
  <c r="Q156" i="7"/>
  <c r="T155" i="7"/>
  <c r="U154" i="7"/>
  <c r="B154" i="7"/>
  <c r="E153" i="7"/>
  <c r="G152" i="7"/>
  <c r="I151" i="7"/>
  <c r="M150" i="7"/>
  <c r="P149" i="7"/>
  <c r="Q148" i="7"/>
  <c r="T147" i="7"/>
  <c r="U146" i="7"/>
  <c r="B146" i="7"/>
  <c r="E145" i="7"/>
  <c r="G144" i="7"/>
  <c r="I143" i="7"/>
  <c r="M142" i="7"/>
  <c r="P141" i="7"/>
  <c r="Q140" i="7"/>
  <c r="T139" i="7"/>
  <c r="U138" i="7"/>
  <c r="B138" i="7"/>
  <c r="E137" i="7"/>
  <c r="G136" i="7"/>
  <c r="I135" i="7"/>
  <c r="M134" i="7"/>
  <c r="P133" i="7"/>
  <c r="Q132" i="7"/>
  <c r="T131" i="7"/>
  <c r="U130" i="7"/>
  <c r="B130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12" i="7"/>
  <c r="G111" i="7"/>
  <c r="I110" i="7"/>
  <c r="M109" i="7"/>
  <c r="P108" i="7"/>
  <c r="U176" i="7"/>
  <c r="T169" i="7"/>
  <c r="Q162" i="7"/>
  <c r="P155" i="7"/>
  <c r="M148" i="7"/>
  <c r="I141" i="7"/>
  <c r="G134" i="7"/>
  <c r="G128" i="7"/>
  <c r="M126" i="7"/>
  <c r="E125" i="7"/>
  <c r="P123" i="7"/>
  <c r="E122" i="7"/>
  <c r="T120" i="7"/>
  <c r="I119" i="7"/>
  <c r="B118" i="7"/>
  <c r="M116" i="7"/>
  <c r="B115" i="7"/>
  <c r="Q113" i="7"/>
  <c r="G112" i="7"/>
  <c r="U110" i="7"/>
  <c r="I109" i="7"/>
  <c r="E108" i="7"/>
  <c r="G107" i="7"/>
  <c r="I106" i="7"/>
  <c r="M105" i="7"/>
  <c r="P104" i="7"/>
  <c r="Q103" i="7"/>
  <c r="T102" i="7"/>
  <c r="U101" i="7"/>
  <c r="B101" i="7"/>
  <c r="E100" i="7"/>
  <c r="G99" i="7"/>
  <c r="I98" i="7"/>
  <c r="M97" i="7"/>
  <c r="P96" i="7"/>
  <c r="Q95" i="7"/>
  <c r="T94" i="7"/>
  <c r="U93" i="7"/>
  <c r="B93" i="7"/>
  <c r="E92" i="7"/>
  <c r="G91" i="7"/>
  <c r="I90" i="7"/>
  <c r="M89" i="7"/>
  <c r="P88" i="7"/>
  <c r="Q87" i="7"/>
  <c r="T86" i="7"/>
  <c r="U85" i="7"/>
  <c r="B85" i="7"/>
  <c r="E84" i="7"/>
  <c r="G83" i="7"/>
  <c r="I82" i="7"/>
  <c r="M81" i="7"/>
  <c r="P80" i="7"/>
  <c r="Q79" i="7"/>
  <c r="T78" i="7"/>
  <c r="U77" i="7"/>
  <c r="B77" i="7"/>
  <c r="E76" i="7"/>
  <c r="G75" i="7"/>
  <c r="I74" i="7"/>
  <c r="M73" i="7"/>
  <c r="P72" i="7"/>
  <c r="E183" i="7"/>
  <c r="B176" i="7"/>
  <c r="U168" i="7"/>
  <c r="T161" i="7"/>
  <c r="Q154" i="7"/>
  <c r="P147" i="7"/>
  <c r="M140" i="7"/>
  <c r="I133" i="7"/>
  <c r="B128" i="7"/>
  <c r="G126" i="7"/>
  <c r="T124" i="7"/>
  <c r="M123" i="7"/>
  <c r="B122" i="7"/>
  <c r="Q120" i="7"/>
  <c r="E119" i="7"/>
  <c r="Q117" i="7"/>
  <c r="I116" i="7"/>
  <c r="U114" i="7"/>
  <c r="P113" i="7"/>
  <c r="B112" i="7"/>
  <c r="P110" i="7"/>
  <c r="G109" i="7"/>
  <c r="B108" i="7"/>
  <c r="E107" i="7"/>
  <c r="G106" i="7"/>
  <c r="I105" i="7"/>
  <c r="M104" i="7"/>
  <c r="P103" i="7"/>
  <c r="Q102" i="7"/>
  <c r="T101" i="7"/>
  <c r="U100" i="7"/>
  <c r="B100" i="7"/>
  <c r="E99" i="7"/>
  <c r="G98" i="7"/>
  <c r="I97" i="7"/>
  <c r="M96" i="7"/>
  <c r="P95" i="7"/>
  <c r="Q94" i="7"/>
  <c r="T93" i="7"/>
  <c r="U92" i="7"/>
  <c r="B92" i="7"/>
  <c r="E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T69" i="7"/>
  <c r="U68" i="7"/>
  <c r="G182" i="7"/>
  <c r="E175" i="7"/>
  <c r="B168" i="7"/>
  <c r="U160" i="7"/>
  <c r="T153" i="7"/>
  <c r="Q146" i="7"/>
  <c r="P139" i="7"/>
  <c r="M132" i="7"/>
  <c r="M127" i="7"/>
  <c r="E126" i="7"/>
  <c r="Q124" i="7"/>
  <c r="I123" i="7"/>
  <c r="T121" i="7"/>
  <c r="I120" i="7"/>
  <c r="B119" i="7"/>
  <c r="P117" i="7"/>
  <c r="G116" i="7"/>
  <c r="Q114" i="7"/>
  <c r="G113" i="7"/>
  <c r="U111" i="7"/>
  <c r="M110" i="7"/>
  <c r="E109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E90" i="7"/>
  <c r="G89" i="7"/>
  <c r="I88" i="7"/>
  <c r="M87" i="7"/>
  <c r="P86" i="7"/>
  <c r="Q85" i="7"/>
  <c r="T84" i="7"/>
  <c r="U83" i="7"/>
  <c r="B83" i="7"/>
  <c r="E82" i="7"/>
  <c r="G81" i="7"/>
  <c r="I80" i="7"/>
  <c r="M79" i="7"/>
  <c r="P78" i="7"/>
  <c r="Q77" i="7"/>
  <c r="T76" i="7"/>
  <c r="U75" i="7"/>
  <c r="B75" i="7"/>
  <c r="E74" i="7"/>
  <c r="G73" i="7"/>
  <c r="I72" i="7"/>
  <c r="M71" i="7"/>
  <c r="P70" i="7"/>
  <c r="Q69" i="7"/>
  <c r="T68" i="7"/>
  <c r="U67" i="7"/>
  <c r="B67" i="7"/>
  <c r="E66" i="7"/>
  <c r="G65" i="7"/>
  <c r="I64" i="7"/>
  <c r="I181" i="7"/>
  <c r="G174" i="7"/>
  <c r="E167" i="7"/>
  <c r="B160" i="7"/>
  <c r="U152" i="7"/>
  <c r="T145" i="7"/>
  <c r="Q138" i="7"/>
  <c r="P131" i="7"/>
  <c r="I127" i="7"/>
  <c r="B126" i="7"/>
  <c r="M124" i="7"/>
  <c r="B123" i="7"/>
  <c r="Q121" i="7"/>
  <c r="G120" i="7"/>
  <c r="U118" i="7"/>
  <c r="I117" i="7"/>
  <c r="U115" i="7"/>
  <c r="P114" i="7"/>
  <c r="E113" i="7"/>
  <c r="T111" i="7"/>
  <c r="G110" i="7"/>
  <c r="T108" i="7"/>
  <c r="T107" i="7"/>
  <c r="U106" i="7"/>
  <c r="B106" i="7"/>
  <c r="E105" i="7"/>
  <c r="G104" i="7"/>
  <c r="I103" i="7"/>
  <c r="M102" i="7"/>
  <c r="P101" i="7"/>
  <c r="Q100" i="7"/>
  <c r="T99" i="7"/>
  <c r="U98" i="7"/>
  <c r="B98" i="7"/>
  <c r="E97" i="7"/>
  <c r="G96" i="7"/>
  <c r="I95" i="7"/>
  <c r="M94" i="7"/>
  <c r="P93" i="7"/>
  <c r="Q92" i="7"/>
  <c r="T91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Q76" i="7"/>
  <c r="T75" i="7"/>
  <c r="U74" i="7"/>
  <c r="B74" i="7"/>
  <c r="E73" i="7"/>
  <c r="G72" i="7"/>
  <c r="I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M180" i="7"/>
  <c r="I173" i="7"/>
  <c r="G166" i="7"/>
  <c r="E159" i="7"/>
  <c r="B152" i="7"/>
  <c r="U144" i="7"/>
  <c r="T137" i="7"/>
  <c r="Q130" i="7"/>
  <c r="E127" i="7"/>
  <c r="Q125" i="7"/>
  <c r="I124" i="7"/>
  <c r="U122" i="7"/>
  <c r="P121" i="7"/>
  <c r="B120" i="7"/>
  <c r="P118" i="7"/>
  <c r="G117" i="7"/>
  <c r="T115" i="7"/>
  <c r="M114" i="7"/>
  <c r="U112" i="7"/>
  <c r="M111" i="7"/>
  <c r="E110" i="7"/>
  <c r="Q108" i="7"/>
  <c r="Q107" i="7"/>
  <c r="T106" i="7"/>
  <c r="U105" i="7"/>
  <c r="B105" i="7"/>
  <c r="E104" i="7"/>
  <c r="G103" i="7"/>
  <c r="I102" i="7"/>
  <c r="M101" i="7"/>
  <c r="P100" i="7"/>
  <c r="Q99" i="7"/>
  <c r="T98" i="7"/>
  <c r="U97" i="7"/>
  <c r="B97" i="7"/>
  <c r="E96" i="7"/>
  <c r="G95" i="7"/>
  <c r="I94" i="7"/>
  <c r="M93" i="7"/>
  <c r="P92" i="7"/>
  <c r="Q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I70" i="7"/>
  <c r="P179" i="7"/>
  <c r="M172" i="7"/>
  <c r="I165" i="7"/>
  <c r="G158" i="7"/>
  <c r="E151" i="7"/>
  <c r="B144" i="7"/>
  <c r="U136" i="7"/>
  <c r="T129" i="7"/>
  <c r="B127" i="7"/>
  <c r="P125" i="7"/>
  <c r="G124" i="7"/>
  <c r="Q122" i="7"/>
  <c r="G121" i="7"/>
  <c r="U119" i="7"/>
  <c r="M118" i="7"/>
  <c r="E117" i="7"/>
  <c r="P115" i="7"/>
  <c r="E114" i="7"/>
  <c r="T112" i="7"/>
  <c r="I111" i="7"/>
  <c r="B110" i="7"/>
  <c r="M108" i="7"/>
  <c r="P107" i="7"/>
  <c r="Q106" i="7"/>
  <c r="T105" i="7"/>
  <c r="U104" i="7"/>
  <c r="B104" i="7"/>
  <c r="E103" i="7"/>
  <c r="G102" i="7"/>
  <c r="I101" i="7"/>
  <c r="M100" i="7"/>
  <c r="P99" i="7"/>
  <c r="Q98" i="7"/>
  <c r="T97" i="7"/>
  <c r="U96" i="7"/>
  <c r="B96" i="7"/>
  <c r="E95" i="7"/>
  <c r="G94" i="7"/>
  <c r="I93" i="7"/>
  <c r="M92" i="7"/>
  <c r="P91" i="7"/>
  <c r="Q90" i="7"/>
  <c r="T89" i="7"/>
  <c r="U88" i="7"/>
  <c r="B88" i="7"/>
  <c r="E87" i="7"/>
  <c r="G86" i="7"/>
  <c r="I85" i="7"/>
  <c r="M84" i="7"/>
  <c r="P83" i="7"/>
  <c r="Q82" i="7"/>
  <c r="T81" i="7"/>
  <c r="U80" i="7"/>
  <c r="B80" i="7"/>
  <c r="E79" i="7"/>
  <c r="G78" i="7"/>
  <c r="I77" i="7"/>
  <c r="M76" i="7"/>
  <c r="P75" i="7"/>
  <c r="Q74" i="7"/>
  <c r="T73" i="7"/>
  <c r="U72" i="7"/>
  <c r="B72" i="7"/>
  <c r="E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Q178" i="7"/>
  <c r="P171" i="7"/>
  <c r="M164" i="7"/>
  <c r="I157" i="7"/>
  <c r="G150" i="7"/>
  <c r="E143" i="7"/>
  <c r="B136" i="7"/>
  <c r="E129" i="7"/>
  <c r="U126" i="7"/>
  <c r="I125" i="7"/>
  <c r="U123" i="7"/>
  <c r="P122" i="7"/>
  <c r="E121" i="7"/>
  <c r="T119" i="7"/>
  <c r="G118" i="7"/>
  <c r="T116" i="7"/>
  <c r="M115" i="7"/>
  <c r="B114" i="7"/>
  <c r="Q112" i="7"/>
  <c r="E111" i="7"/>
  <c r="Q109" i="7"/>
  <c r="I108" i="7"/>
  <c r="M107" i="7"/>
  <c r="P106" i="7"/>
  <c r="Q105" i="7"/>
  <c r="T104" i="7"/>
  <c r="U103" i="7"/>
  <c r="B103" i="7"/>
  <c r="E102" i="7"/>
  <c r="G101" i="7"/>
  <c r="I100" i="7"/>
  <c r="M99" i="7"/>
  <c r="P98" i="7"/>
  <c r="Q97" i="7"/>
  <c r="T96" i="7"/>
  <c r="U95" i="7"/>
  <c r="B95" i="7"/>
  <c r="E94" i="7"/>
  <c r="G93" i="7"/>
  <c r="I92" i="7"/>
  <c r="M91" i="7"/>
  <c r="P90" i="7"/>
  <c r="Q89" i="7"/>
  <c r="T88" i="7"/>
  <c r="U87" i="7"/>
  <c r="B87" i="7"/>
  <c r="E86" i="7"/>
  <c r="G85" i="7"/>
  <c r="I84" i="7"/>
  <c r="M83" i="7"/>
  <c r="P82" i="7"/>
  <c r="Q81" i="7"/>
  <c r="T80" i="7"/>
  <c r="U79" i="7"/>
  <c r="B79" i="7"/>
  <c r="E78" i="7"/>
  <c r="G77" i="7"/>
  <c r="I76" i="7"/>
  <c r="M75" i="7"/>
  <c r="P74" i="7"/>
  <c r="Q73" i="7"/>
  <c r="T72" i="7"/>
  <c r="U71" i="7"/>
  <c r="B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U128" i="7"/>
  <c r="Q116" i="7"/>
  <c r="M106" i="7"/>
  <c r="I99" i="7"/>
  <c r="G92" i="7"/>
  <c r="E85" i="7"/>
  <c r="B78" i="7"/>
  <c r="Q71" i="7"/>
  <c r="P68" i="7"/>
  <c r="T66" i="7"/>
  <c r="B65" i="7"/>
  <c r="M63" i="7"/>
  <c r="U61" i="7"/>
  <c r="P60" i="7"/>
  <c r="E59" i="7"/>
  <c r="P57" i="7"/>
  <c r="I56" i="7"/>
  <c r="T54" i="7"/>
  <c r="M53" i="7"/>
  <c r="E52" i="7"/>
  <c r="G51" i="7"/>
  <c r="I50" i="7"/>
  <c r="M49" i="7"/>
  <c r="P48" i="7"/>
  <c r="Q47" i="7"/>
  <c r="T46" i="7"/>
  <c r="U45" i="7"/>
  <c r="B45" i="7"/>
  <c r="E44" i="7"/>
  <c r="G43" i="7"/>
  <c r="I42" i="7"/>
  <c r="M41" i="7"/>
  <c r="P40" i="7"/>
  <c r="Q39" i="7"/>
  <c r="T38" i="7"/>
  <c r="U37" i="7"/>
  <c r="B37" i="7"/>
  <c r="E36" i="7"/>
  <c r="G35" i="7"/>
  <c r="I34" i="7"/>
  <c r="M33" i="7"/>
  <c r="P32" i="7"/>
  <c r="Q31" i="7"/>
  <c r="T30" i="7"/>
  <c r="U29" i="7"/>
  <c r="B29" i="7"/>
  <c r="E28" i="7"/>
  <c r="G27" i="7"/>
  <c r="I26" i="7"/>
  <c r="M25" i="7"/>
  <c r="P24" i="7"/>
  <c r="Q23" i="7"/>
  <c r="T22" i="7"/>
  <c r="U21" i="7"/>
  <c r="B21" i="7"/>
  <c r="E20" i="7"/>
  <c r="G19" i="7"/>
  <c r="I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U78" i="7"/>
  <c r="B62" i="7"/>
  <c r="Q53" i="7"/>
  <c r="T47" i="7"/>
  <c r="M42" i="7"/>
  <c r="B38" i="7"/>
  <c r="Q32" i="7"/>
  <c r="M26" i="7"/>
  <c r="B22" i="7"/>
  <c r="Q16" i="7"/>
  <c r="T177" i="7"/>
  <c r="P126" i="7"/>
  <c r="I115" i="7"/>
  <c r="P105" i="7"/>
  <c r="M98" i="7"/>
  <c r="I91" i="7"/>
  <c r="G84" i="7"/>
  <c r="E77" i="7"/>
  <c r="U70" i="7"/>
  <c r="G68" i="7"/>
  <c r="M66" i="7"/>
  <c r="Q64" i="7"/>
  <c r="G63" i="7"/>
  <c r="T61" i="7"/>
  <c r="G60" i="7"/>
  <c r="B59" i="7"/>
  <c r="M57" i="7"/>
  <c r="E56" i="7"/>
  <c r="Q54" i="7"/>
  <c r="E53" i="7"/>
  <c r="B52" i="7"/>
  <c r="E51" i="7"/>
  <c r="G50" i="7"/>
  <c r="I49" i="7"/>
  <c r="M48" i="7"/>
  <c r="P47" i="7"/>
  <c r="Q46" i="7"/>
  <c r="T45" i="7"/>
  <c r="U44" i="7"/>
  <c r="B44" i="7"/>
  <c r="E43" i="7"/>
  <c r="G42" i="7"/>
  <c r="I41" i="7"/>
  <c r="M40" i="7"/>
  <c r="P39" i="7"/>
  <c r="Q38" i="7"/>
  <c r="T37" i="7"/>
  <c r="U36" i="7"/>
  <c r="B36" i="7"/>
  <c r="E35" i="7"/>
  <c r="G34" i="7"/>
  <c r="I33" i="7"/>
  <c r="M32" i="7"/>
  <c r="P31" i="7"/>
  <c r="Q30" i="7"/>
  <c r="T29" i="7"/>
  <c r="U28" i="7"/>
  <c r="B28" i="7"/>
  <c r="E27" i="7"/>
  <c r="G26" i="7"/>
  <c r="I25" i="7"/>
  <c r="M24" i="7"/>
  <c r="P23" i="7"/>
  <c r="Q22" i="7"/>
  <c r="T21" i="7"/>
  <c r="U20" i="7"/>
  <c r="B20" i="7"/>
  <c r="E19" i="7"/>
  <c r="G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B86" i="7"/>
  <c r="T71" i="7"/>
  <c r="T60" i="7"/>
  <c r="G52" i="7"/>
  <c r="U46" i="7"/>
  <c r="Q40" i="7"/>
  <c r="G36" i="7"/>
  <c r="U30" i="7"/>
  <c r="Q24" i="7"/>
  <c r="G20" i="7"/>
  <c r="Q170" i="7"/>
  <c r="G125" i="7"/>
  <c r="T113" i="7"/>
  <c r="Q104" i="7"/>
  <c r="P97" i="7"/>
  <c r="M90" i="7"/>
  <c r="I83" i="7"/>
  <c r="G76" i="7"/>
  <c r="T70" i="7"/>
  <c r="E68" i="7"/>
  <c r="I66" i="7"/>
  <c r="P64" i="7"/>
  <c r="U62" i="7"/>
  <c r="Q61" i="7"/>
  <c r="E60" i="7"/>
  <c r="T58" i="7"/>
  <c r="I57" i="7"/>
  <c r="T55" i="7"/>
  <c r="P54" i="7"/>
  <c r="B53" i="7"/>
  <c r="U51" i="7"/>
  <c r="B51" i="7"/>
  <c r="E50" i="7"/>
  <c r="G49" i="7"/>
  <c r="I48" i="7"/>
  <c r="M47" i="7"/>
  <c r="P46" i="7"/>
  <c r="Q45" i="7"/>
  <c r="T44" i="7"/>
  <c r="U43" i="7"/>
  <c r="B43" i="7"/>
  <c r="E42" i="7"/>
  <c r="G41" i="7"/>
  <c r="I40" i="7"/>
  <c r="M39" i="7"/>
  <c r="P38" i="7"/>
  <c r="Q37" i="7"/>
  <c r="T36" i="7"/>
  <c r="U35" i="7"/>
  <c r="B35" i="7"/>
  <c r="E34" i="7"/>
  <c r="G33" i="7"/>
  <c r="I32" i="7"/>
  <c r="M31" i="7"/>
  <c r="P30" i="7"/>
  <c r="Q29" i="7"/>
  <c r="T28" i="7"/>
  <c r="U27" i="7"/>
  <c r="B27" i="7"/>
  <c r="E26" i="7"/>
  <c r="G25" i="7"/>
  <c r="I24" i="7"/>
  <c r="M23" i="7"/>
  <c r="P22" i="7"/>
  <c r="Q21" i="7"/>
  <c r="T20" i="7"/>
  <c r="U19" i="7"/>
  <c r="B19" i="7"/>
  <c r="E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93" i="7"/>
  <c r="I65" i="7"/>
  <c r="M56" i="7"/>
  <c r="M50" i="7"/>
  <c r="E45" i="7"/>
  <c r="T39" i="7"/>
  <c r="M34" i="7"/>
  <c r="E29" i="7"/>
  <c r="T23" i="7"/>
  <c r="M18" i="7"/>
  <c r="P163" i="7"/>
  <c r="T123" i="7"/>
  <c r="I112" i="7"/>
  <c r="T103" i="7"/>
  <c r="Q96" i="7"/>
  <c r="P89" i="7"/>
  <c r="M82" i="7"/>
  <c r="I75" i="7"/>
  <c r="B70" i="7"/>
  <c r="B68" i="7"/>
  <c r="G66" i="7"/>
  <c r="M64" i="7"/>
  <c r="T62" i="7"/>
  <c r="M61" i="7"/>
  <c r="B60" i="7"/>
  <c r="M58" i="7"/>
  <c r="G57" i="7"/>
  <c r="Q55" i="7"/>
  <c r="I54" i="7"/>
  <c r="U52" i="7"/>
  <c r="T51" i="7"/>
  <c r="U50" i="7"/>
  <c r="B50" i="7"/>
  <c r="E49" i="7"/>
  <c r="G48" i="7"/>
  <c r="I47" i="7"/>
  <c r="M46" i="7"/>
  <c r="P45" i="7"/>
  <c r="Q44" i="7"/>
  <c r="T43" i="7"/>
  <c r="U42" i="7"/>
  <c r="B42" i="7"/>
  <c r="E41" i="7"/>
  <c r="G40" i="7"/>
  <c r="I39" i="7"/>
  <c r="M38" i="7"/>
  <c r="P37" i="7"/>
  <c r="Q36" i="7"/>
  <c r="T35" i="7"/>
  <c r="U34" i="7"/>
  <c r="B34" i="7"/>
  <c r="E33" i="7"/>
  <c r="G32" i="7"/>
  <c r="I31" i="7"/>
  <c r="M30" i="7"/>
  <c r="P29" i="7"/>
  <c r="Q28" i="7"/>
  <c r="T27" i="7"/>
  <c r="U26" i="7"/>
  <c r="B26" i="7"/>
  <c r="E25" i="7"/>
  <c r="G24" i="7"/>
  <c r="I23" i="7"/>
  <c r="M22" i="7"/>
  <c r="P21" i="7"/>
  <c r="Q20" i="7"/>
  <c r="T19" i="7"/>
  <c r="U18" i="7"/>
  <c r="B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M156" i="7"/>
  <c r="M122" i="7"/>
  <c r="B111" i="7"/>
  <c r="U102" i="7"/>
  <c r="T95" i="7"/>
  <c r="Q88" i="7"/>
  <c r="P81" i="7"/>
  <c r="M74" i="7"/>
  <c r="U69" i="7"/>
  <c r="Q67" i="7"/>
  <c r="U65" i="7"/>
  <c r="E64" i="7"/>
  <c r="Q62" i="7"/>
  <c r="E61" i="7"/>
  <c r="U59" i="7"/>
  <c r="I58" i="7"/>
  <c r="B57" i="7"/>
  <c r="P55" i="7"/>
  <c r="B54" i="7"/>
  <c r="T52" i="7"/>
  <c r="Q51" i="7"/>
  <c r="T50" i="7"/>
  <c r="U49" i="7"/>
  <c r="B49" i="7"/>
  <c r="E48" i="7"/>
  <c r="G47" i="7"/>
  <c r="I46" i="7"/>
  <c r="M45" i="7"/>
  <c r="P44" i="7"/>
  <c r="Q43" i="7"/>
  <c r="T42" i="7"/>
  <c r="U41" i="7"/>
  <c r="B41" i="7"/>
  <c r="E40" i="7"/>
  <c r="G39" i="7"/>
  <c r="I38" i="7"/>
  <c r="M37" i="7"/>
  <c r="P36" i="7"/>
  <c r="Q35" i="7"/>
  <c r="T34" i="7"/>
  <c r="U33" i="7"/>
  <c r="B33" i="7"/>
  <c r="E32" i="7"/>
  <c r="G31" i="7"/>
  <c r="I30" i="7"/>
  <c r="M29" i="7"/>
  <c r="P28" i="7"/>
  <c r="Q27" i="7"/>
  <c r="T26" i="7"/>
  <c r="U25" i="7"/>
  <c r="B25" i="7"/>
  <c r="E24" i="7"/>
  <c r="G23" i="7"/>
  <c r="I22" i="7"/>
  <c r="M21" i="7"/>
  <c r="P20" i="7"/>
  <c r="Q19" i="7"/>
  <c r="T18" i="7"/>
  <c r="U17" i="7"/>
  <c r="B17" i="7"/>
  <c r="E16" i="7"/>
  <c r="G15" i="7"/>
  <c r="I14" i="7"/>
  <c r="M13" i="7"/>
  <c r="P12" i="7"/>
  <c r="Q11" i="7"/>
  <c r="T10" i="7"/>
  <c r="U9" i="7"/>
  <c r="B9" i="7"/>
  <c r="E8" i="7"/>
  <c r="G7" i="7"/>
  <c r="I6" i="7"/>
  <c r="M5" i="7"/>
  <c r="P4" i="7"/>
  <c r="G100" i="7"/>
  <c r="P63" i="7"/>
  <c r="U54" i="7"/>
  <c r="Q48" i="7"/>
  <c r="I43" i="7"/>
  <c r="E37" i="7"/>
  <c r="T31" i="7"/>
  <c r="I27" i="7"/>
  <c r="E21" i="7"/>
  <c r="T15" i="7"/>
  <c r="I149" i="7"/>
  <c r="U120" i="7"/>
  <c r="P109" i="7"/>
  <c r="B102" i="7"/>
  <c r="U94" i="7"/>
  <c r="T87" i="7"/>
  <c r="Q80" i="7"/>
  <c r="P73" i="7"/>
  <c r="M69" i="7"/>
  <c r="I67" i="7"/>
  <c r="P65" i="7"/>
  <c r="T63" i="7"/>
  <c r="P62" i="7"/>
  <c r="B61" i="7"/>
  <c r="Q59" i="7"/>
  <c r="G58" i="7"/>
  <c r="Q56" i="7"/>
  <c r="M55" i="7"/>
  <c r="U53" i="7"/>
  <c r="P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E118" i="7"/>
  <c r="B69" i="7"/>
  <c r="G59" i="7"/>
  <c r="I51" i="7"/>
  <c r="B46" i="7"/>
  <c r="P41" i="7"/>
  <c r="I35" i="7"/>
  <c r="B30" i="7"/>
  <c r="P25" i="7"/>
  <c r="I19" i="7"/>
  <c r="G142" i="7"/>
  <c r="M119" i="7"/>
  <c r="G108" i="7"/>
  <c r="E101" i="7"/>
  <c r="B94" i="7"/>
  <c r="U86" i="7"/>
  <c r="T79" i="7"/>
  <c r="Q72" i="7"/>
  <c r="E69" i="7"/>
  <c r="G67" i="7"/>
  <c r="M65" i="7"/>
  <c r="Q63" i="7"/>
  <c r="I62" i="7"/>
  <c r="U60" i="7"/>
  <c r="I59" i="7"/>
  <c r="E58" i="7"/>
  <c r="P56" i="7"/>
  <c r="G55" i="7"/>
  <c r="T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I4" i="7"/>
  <c r="E135" i="7"/>
  <c r="E67" i="7"/>
  <c r="U57" i="7"/>
  <c r="P49" i="7"/>
  <c r="G44" i="7"/>
  <c r="U38" i="7"/>
  <c r="P33" i="7"/>
  <c r="G28" i="7"/>
  <c r="U22" i="7"/>
  <c r="P17" i="7"/>
  <c r="P9" i="7"/>
  <c r="I107" i="7"/>
  <c r="Q8" i="7"/>
  <c r="U14" i="7"/>
  <c r="T7" i="7"/>
  <c r="B14" i="7"/>
  <c r="U6" i="7"/>
  <c r="E13" i="7"/>
  <c r="B6" i="7"/>
  <c r="G12" i="7"/>
  <c r="E5" i="7"/>
  <c r="I11" i="7"/>
  <c r="G4" i="7"/>
  <c r="M10" i="7"/>
</calcChain>
</file>

<file path=xl/sharedStrings.xml><?xml version="1.0" encoding="utf-8"?>
<sst xmlns="http://schemas.openxmlformats.org/spreadsheetml/2006/main" count="818" uniqueCount="279">
  <si>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</si>
  <si>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</si>
  <si>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</si>
  <si>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</si>
  <si>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</si>
  <si>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</si>
  <si>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</si>
  <si>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</si>
  <si>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</si>
  <si>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</si>
  <si>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</si>
  <si>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</si>
  <si>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</si>
  <si>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</si>
  <si>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</si>
  <si>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</si>
  <si>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</si>
  <si>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</si>
  <si>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</si>
  <si>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</si>
  <si>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</si>
  <si>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</si>
  <si>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</si>
  <si>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</si>
  <si>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</si>
  <si>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</si>
  <si>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</si>
  <si>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</si>
  <si>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</si>
  <si>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</si>
  <si>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</si>
  <si>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</si>
  <si>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</si>
  <si>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</si>
  <si>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</si>
  <si>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</si>
  <si>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</si>
  <si>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</si>
  <si>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</si>
  <si>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</si>
  <si>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</si>
  <si>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</si>
  <si>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</si>
  <si>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</si>
  <si>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</si>
  <si>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</si>
  <si>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</si>
  <si>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</si>
  <si>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</si>
  <si>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</si>
  <si>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</si>
  <si>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</si>
  <si>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</si>
  <si>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</si>
  <si>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</si>
  <si>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</si>
  <si>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</si>
  <si>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</si>
  <si>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</si>
  <si>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</si>
  <si>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</si>
  <si>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</si>
  <si>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</si>
  <si>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</si>
  <si>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</si>
  <si>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</si>
  <si>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備考</t>
    <rPh sb="0" eb="2">
      <t>ビコウ</t>
    </rPh>
    <phoneticPr fontId="18"/>
  </si>
  <si>
    <t>日</t>
    <rPh sb="0" eb="1">
      <t>ヒ</t>
    </rPh>
    <phoneticPr fontId="18"/>
  </si>
  <si>
    <t>記録会①</t>
  </si>
  <si>
    <t>北見</t>
  </si>
  <si>
    <t>走高跳</t>
  </si>
  <si>
    <t>決</t>
  </si>
  <si>
    <t>北見柏陽高</t>
  </si>
  <si>
    <t>棒高跳</t>
  </si>
  <si>
    <t>遠軽高</t>
  </si>
  <si>
    <t>中学男子</t>
  </si>
  <si>
    <t>網走第二中</t>
  </si>
  <si>
    <t>佐藤一真</t>
  </si>
  <si>
    <t>安中龍斗</t>
  </si>
  <si>
    <t>西迫知希</t>
  </si>
  <si>
    <t>北見緑陵高</t>
  </si>
  <si>
    <t>中学女子</t>
  </si>
  <si>
    <t>大空東藻琴中</t>
  </si>
  <si>
    <t>松井柚李</t>
  </si>
  <si>
    <t>北見小泉中</t>
  </si>
  <si>
    <t>記録会②</t>
  </si>
  <si>
    <t>網走</t>
  </si>
  <si>
    <t>高校男子</t>
  </si>
  <si>
    <t>小松澤陸斗</t>
  </si>
  <si>
    <t>常呂高</t>
  </si>
  <si>
    <t>木村優生</t>
  </si>
  <si>
    <t>北見常呂中</t>
  </si>
  <si>
    <t>山本大三郎</t>
  </si>
  <si>
    <t>飯野佑芯</t>
  </si>
  <si>
    <t>中田隼翔</t>
  </si>
  <si>
    <t>高校女子</t>
  </si>
  <si>
    <t>村上晴風</t>
  </si>
  <si>
    <t>若原萌那</t>
  </si>
  <si>
    <t>酒井彩吹</t>
  </si>
  <si>
    <t>記録会③</t>
  </si>
  <si>
    <t>中村志瞳</t>
  </si>
  <si>
    <t>崔宰原</t>
  </si>
  <si>
    <t>北見北斗高</t>
  </si>
  <si>
    <t>飯島空輝</t>
  </si>
  <si>
    <t>福田悠介</t>
  </si>
  <si>
    <t>雄武中</t>
  </si>
  <si>
    <t>田村樹</t>
  </si>
  <si>
    <t>前田托海</t>
  </si>
  <si>
    <t>枝﨑千夏</t>
  </si>
  <si>
    <t>伊藤凛音</t>
  </si>
  <si>
    <t>寺島凜</t>
  </si>
  <si>
    <t>高岡凛</t>
  </si>
  <si>
    <t>記録会④</t>
  </si>
  <si>
    <t>富永咲愛</t>
  </si>
  <si>
    <t>森南帆</t>
  </si>
  <si>
    <t>北見東陵中</t>
  </si>
  <si>
    <t>選手権</t>
  </si>
  <si>
    <t>酒井柊優</t>
  </si>
  <si>
    <t>西田将季</t>
  </si>
  <si>
    <t>小田琉芽</t>
  </si>
  <si>
    <t>井田悠仁</t>
  </si>
  <si>
    <t>青山千夏</t>
  </si>
  <si>
    <t>高校支部</t>
  </si>
  <si>
    <t>小学男子</t>
  </si>
  <si>
    <t>松井維吹</t>
  </si>
  <si>
    <t>坂上敦紀</t>
  </si>
  <si>
    <t>坂上遥紀</t>
  </si>
  <si>
    <t>長谷川大巧</t>
  </si>
  <si>
    <t>美幌RC</t>
  </si>
  <si>
    <t>三浦正史</t>
  </si>
  <si>
    <t>吉田恵吾</t>
  </si>
  <si>
    <t>小学女子</t>
  </si>
  <si>
    <t>小崎杏梨</t>
  </si>
  <si>
    <t>笹田虹心</t>
  </si>
  <si>
    <t>相馬羽夏</t>
  </si>
  <si>
    <t>中体連</t>
  </si>
  <si>
    <t>本田櫂晴</t>
  </si>
  <si>
    <t>竹岡瑚珀</t>
  </si>
  <si>
    <t>歌丸あおは</t>
  </si>
  <si>
    <t>全小予選</t>
  </si>
  <si>
    <t>知床AC</t>
  </si>
  <si>
    <t>早川莉心</t>
  </si>
  <si>
    <t>走高跳</t>
    <rPh sb="0" eb="1">
      <t>ハシ</t>
    </rPh>
    <phoneticPr fontId="18"/>
  </si>
  <si>
    <t>棒高跳</t>
    <rPh sb="0" eb="3">
      <t>ボウタカト</t>
    </rPh>
    <phoneticPr fontId="18"/>
  </si>
  <si>
    <t>網走南ケ丘高</t>
  </si>
  <si>
    <t>豊原隆介</t>
  </si>
  <si>
    <t>四十物映多</t>
  </si>
  <si>
    <t>山川真史</t>
  </si>
  <si>
    <t>苫米地泰輝</t>
  </si>
  <si>
    <t>安藤あかり</t>
  </si>
  <si>
    <t>黒田悠羽</t>
  </si>
  <si>
    <t>大須賀颯太</t>
  </si>
  <si>
    <t>板岡朝陽</t>
  </si>
  <si>
    <t>古坂直樹</t>
  </si>
  <si>
    <t>ウトロ学校</t>
  </si>
  <si>
    <t/>
  </si>
  <si>
    <t>松本悠</t>
  </si>
  <si>
    <t>山田響幹</t>
  </si>
  <si>
    <t>福田凉介</t>
  </si>
  <si>
    <t>吉田祐輔</t>
  </si>
  <si>
    <t>大空女満別中</t>
  </si>
  <si>
    <t>髙瀬生楓</t>
  </si>
  <si>
    <t>相内亮汰</t>
  </si>
  <si>
    <t>奥津光太</t>
  </si>
  <si>
    <t>常呂陸少</t>
  </si>
  <si>
    <t>網走陸少</t>
  </si>
  <si>
    <t>河野大希</t>
  </si>
  <si>
    <t>矢口桃歌</t>
  </si>
  <si>
    <t>佐藤潤亜</t>
  </si>
  <si>
    <t>水谷安里</t>
  </si>
  <si>
    <t>田邉瑠子</t>
  </si>
  <si>
    <t>通信陸上</t>
  </si>
  <si>
    <t>片川透磨</t>
  </si>
  <si>
    <t>奥田尚輝</t>
  </si>
  <si>
    <t>北見工大</t>
  </si>
  <si>
    <t>新鞍健人</t>
  </si>
  <si>
    <t>平賀絆</t>
  </si>
  <si>
    <t>秋季陸上</t>
  </si>
  <si>
    <t>裏野詩恩</t>
  </si>
  <si>
    <t>紋別高</t>
  </si>
  <si>
    <t>引地優衣</t>
  </si>
  <si>
    <t>小学生記録会</t>
  </si>
  <si>
    <t>高橋春希</t>
  </si>
  <si>
    <t>阿部衣吹</t>
  </si>
  <si>
    <t>曽根楓太</t>
  </si>
  <si>
    <t>石川知奈</t>
  </si>
  <si>
    <t>混成記録会</t>
  </si>
  <si>
    <t>高瀬生楓</t>
  </si>
  <si>
    <t>競技実施月日</t>
    <phoneticPr fontId="18"/>
  </si>
  <si>
    <t>令和６年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</si>
  <si>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城寶駿太朗</t>
  </si>
  <si>
    <t>北見南中</t>
  </si>
  <si>
    <t>小堀空來</t>
  </si>
  <si>
    <t>齊藤羚真</t>
  </si>
  <si>
    <t>北見藤高</t>
  </si>
  <si>
    <t>藤江冬羽</t>
  </si>
  <si>
    <t>網走桂陽高</t>
  </si>
  <si>
    <t>一般男子</t>
  </si>
  <si>
    <t>服部翔大</t>
  </si>
  <si>
    <t>竹瀬悠真</t>
  </si>
  <si>
    <t>大林快翔</t>
  </si>
  <si>
    <t>小貫裕貴</t>
  </si>
  <si>
    <t>一般女子</t>
  </si>
  <si>
    <t>大内埜瑚</t>
  </si>
  <si>
    <t>福田涼介</t>
  </si>
  <si>
    <t>佐藤伊吹</t>
  </si>
  <si>
    <t>野中梧葉</t>
  </si>
  <si>
    <t>大友翔晴</t>
  </si>
  <si>
    <t>田村優羽</t>
  </si>
  <si>
    <t>フィールド記録会</t>
  </si>
  <si>
    <t>OAC・ジュニア</t>
  </si>
  <si>
    <t>橋本悠志</t>
  </si>
  <si>
    <t>橋本麓</t>
  </si>
  <si>
    <t>髙橋信尚</t>
  </si>
  <si>
    <t>菊池菜摘</t>
  </si>
  <si>
    <t>北見中央小</t>
  </si>
  <si>
    <t>佐藤瑠依</t>
  </si>
  <si>
    <t>前田樹里</t>
  </si>
  <si>
    <t>天野心乃</t>
  </si>
  <si>
    <t>土本柊羽</t>
  </si>
  <si>
    <t>里見宣親</t>
  </si>
  <si>
    <t>影山千莉</t>
  </si>
  <si>
    <t>澤向茉南</t>
  </si>
  <si>
    <t>井川諒</t>
  </si>
  <si>
    <t>新人戦</t>
  </si>
  <si>
    <t>飛澤瑠李</t>
  </si>
  <si>
    <t>中学男子</t>
    <rPh sb="0" eb="2">
      <t>チュウガク</t>
    </rPh>
    <phoneticPr fontId="18"/>
  </si>
  <si>
    <t>網走</t>
    <phoneticPr fontId="18"/>
  </si>
  <si>
    <t>小学女子</t>
    <phoneticPr fontId="18"/>
  </si>
  <si>
    <t>小学男子</t>
    <phoneticPr fontId="18"/>
  </si>
  <si>
    <t>高校女子</t>
    <rPh sb="0" eb="2">
      <t>コウコウ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</si>
  <si>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</si>
  <si>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</si>
  <si>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大空東藻琴中</t>
    <rPh sb="5" eb="6">
      <t>ナカ</t>
    </rPh>
    <phoneticPr fontId="18"/>
  </si>
  <si>
    <t>常呂高</t>
    <rPh sb="2" eb="3">
      <t>コウ</t>
    </rPh>
    <phoneticPr fontId="18"/>
  </si>
  <si>
    <t>網走第一中</t>
    <phoneticPr fontId="18"/>
  </si>
  <si>
    <t>北見北斗高</t>
    <rPh sb="4" eb="5">
      <t>コウ</t>
    </rPh>
    <phoneticPr fontId="18"/>
  </si>
  <si>
    <t>北見柏陽高</t>
    <rPh sb="4" eb="5">
      <t>コウ</t>
    </rPh>
    <phoneticPr fontId="18"/>
  </si>
  <si>
    <t>美幌北中</t>
    <phoneticPr fontId="18"/>
  </si>
  <si>
    <t>北見小泉中</t>
    <rPh sb="4" eb="5">
      <t>ナカ</t>
    </rPh>
    <phoneticPr fontId="18"/>
  </si>
  <si>
    <t>北見常呂中</t>
    <phoneticPr fontId="18"/>
  </si>
  <si>
    <t xml:space="preserve"> 9/15</t>
  </si>
  <si>
    <t xml:space="preserve"> 9/14</t>
  </si>
  <si>
    <t>全道高校</t>
  </si>
  <si>
    <t>旭川</t>
  </si>
  <si>
    <t>予</t>
  </si>
  <si>
    <t>国体予選</t>
  </si>
  <si>
    <t>釧路</t>
  </si>
  <si>
    <t>ジュニア</t>
  </si>
  <si>
    <t>深川</t>
  </si>
  <si>
    <t>網走第四中</t>
  </si>
  <si>
    <t>南部忠平</t>
  </si>
  <si>
    <t>函館</t>
  </si>
  <si>
    <t>網走第一中</t>
  </si>
  <si>
    <t>竹岡琥珀</t>
  </si>
  <si>
    <t>全道高校新人</t>
  </si>
  <si>
    <t>室蘭</t>
  </si>
  <si>
    <t>全道小学</t>
  </si>
  <si>
    <t>北見光西中</t>
  </si>
  <si>
    <t>北海道選手権</t>
    <rPh sb="0" eb="6">
      <t>ホッカイドウセンシュケン</t>
    </rPh>
    <phoneticPr fontId="18"/>
  </si>
  <si>
    <t>帯広</t>
    <phoneticPr fontId="18"/>
  </si>
  <si>
    <t>全道中学</t>
    <rPh sb="0" eb="1">
      <t>ゼン</t>
    </rPh>
    <phoneticPr fontId="18"/>
  </si>
  <si>
    <t>中学男子</t>
    <phoneticPr fontId="18"/>
  </si>
  <si>
    <t>中学男子</t>
    <rPh sb="0" eb="2">
      <t>チュウガク</t>
    </rPh>
    <phoneticPr fontId="18"/>
  </si>
  <si>
    <t>小学女子</t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</si>
  <si>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</si>
  <si>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</si>
  <si>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美幌北中</t>
    <rPh sb="3" eb="4">
      <t>ナカ</t>
    </rPh>
    <phoneticPr fontId="18"/>
  </si>
  <si>
    <t>北見小泉中</t>
    <rPh sb="4" eb="5">
      <t>ナカ</t>
    </rPh>
    <phoneticPr fontId="18"/>
  </si>
  <si>
    <t>網走第三中</t>
    <rPh sb="4" eb="5">
      <t>ナカ</t>
    </rPh>
    <phoneticPr fontId="18"/>
  </si>
  <si>
    <t>北見柏陽高</t>
    <rPh sb="4" eb="5">
      <t>コウ</t>
    </rPh>
    <phoneticPr fontId="18"/>
  </si>
  <si>
    <t>北見高栄中</t>
    <rPh sb="4" eb="5">
      <t>ナカ</t>
    </rPh>
    <phoneticPr fontId="18"/>
  </si>
  <si>
    <t>北見南中</t>
    <rPh sb="3" eb="4">
      <t>ナカ</t>
    </rPh>
    <phoneticPr fontId="18"/>
  </si>
  <si>
    <t>北見工業高</t>
    <rPh sb="2" eb="4">
      <t>コウギョウ</t>
    </rPh>
    <phoneticPr fontId="18"/>
  </si>
  <si>
    <t>ｵﾎｰﾂｸｷｯｽﾞ</t>
    <phoneticPr fontId="18"/>
  </si>
  <si>
    <t>ｵﾎｰﾂｸAC</t>
    <phoneticPr fontId="18"/>
  </si>
  <si>
    <t>OAC・ジュニア</t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</si>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</sst>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0" fontId="17" fillId="34" borderId="0" xfId="0" applyFont="1" applyFill="1">
      <alignment vertical="center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7" fillId="34" borderId="11" xfId="0" applyFont="1" applyFill="1" applyBorder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shrinkToFit="1"/>
    </xf>
    <xf numFmtId="0" fontId="0" fillId="0" borderId="0" xfId="0" applyNumberFormat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 shrinkToFit="1"/>
    </xf>
    <xf numFmtId="0" fontId="25" fillId="0" borderId="0" xfId="0" applyFont="1" applyAlignment="1" applyProtection="1">
      <alignment horizontal="center" vertical="center" shrinkToFit="1"/>
    </xf>
    <xf numFmtId="0" fontId="26" fillId="0" borderId="0" xfId="0" applyFont="1" applyAlignment="1" applyProtection="1">
      <alignment horizontal="center" shrinkToFit="1"/>
    </xf>
    <xf numFmtId="0" fontId="28" fillId="33" borderId="15" xfId="0" applyFont="1" applyFill="1" applyBorder="1" applyAlignment="1" applyProtection="1">
      <alignment horizontal="center" vertical="center" shrinkToFit="1"/>
    </xf>
    <xf numFmtId="0" fontId="28" fillId="33" borderId="10" xfId="0" applyFont="1" applyFill="1" applyBorder="1" applyAlignment="1" applyProtection="1">
      <alignment horizontal="center" vertical="center" shrinkToFit="1"/>
    </xf>
    <xf numFmtId="0" fontId="28" fillId="33" borderId="16" xfId="0" applyFont="1" applyFill="1" applyBorder="1" applyAlignment="1" applyProtection="1">
      <alignment horizontal="center" vertical="center" shrinkToFit="1"/>
    </xf>
    <xf numFmtId="0" fontId="27" fillId="0" borderId="26" xfId="0" applyFont="1" applyBorder="1" applyAlignment="1" applyProtection="1">
      <alignment horizontal="center" vertical="center" shrinkToFit="1"/>
    </xf>
    <xf numFmtId="0" fontId="27" fillId="0" borderId="27" xfId="0" applyFont="1" applyBorder="1" applyAlignment="1" applyProtection="1">
      <alignment horizontal="distributed" vertical="center" justifyLastLine="1"/>
    </xf>
    <xf numFmtId="0" fontId="27" fillId="0" borderId="27" xfId="0" applyFont="1" applyBorder="1" applyAlignment="1" applyProtection="1">
      <alignment horizontal="distributed" vertical="center" justifyLastLine="1" shrinkToFit="1"/>
    </xf>
    <xf numFmtId="0" fontId="27" fillId="0" borderId="27" xfId="0" applyFont="1" applyBorder="1" applyAlignment="1" applyProtection="1">
      <alignment horizontal="distributed" vertical="center" shrinkToFit="1"/>
    </xf>
    <xf numFmtId="0" fontId="27" fillId="0" borderId="28" xfId="0" applyFont="1" applyBorder="1" applyAlignment="1" applyProtection="1">
      <alignment horizontal="distributed" vertical="center" shrinkToFit="1"/>
    </xf>
    <xf numFmtId="0" fontId="23" fillId="0" borderId="0" xfId="0" applyFont="1" applyAlignment="1" applyProtection="1">
      <alignment horizontal="centerContinuous" vertical="center"/>
    </xf>
    <xf numFmtId="0" fontId="23" fillId="0" borderId="11" xfId="0" applyFont="1" applyBorder="1" applyProtection="1">
      <alignment vertical="center"/>
    </xf>
    <xf numFmtId="0" fontId="27" fillId="35" borderId="29" xfId="0" applyFont="1" applyFill="1" applyBorder="1" applyAlignment="1" applyProtection="1">
      <alignment horizontal="center" vertical="center" shrinkToFit="1"/>
    </xf>
    <xf numFmtId="0" fontId="27" fillId="35" borderId="30" xfId="0" applyFont="1" applyFill="1" applyBorder="1" applyAlignment="1" applyProtection="1">
      <alignment horizontal="distributed" vertical="center" justifyLastLine="1"/>
    </xf>
    <xf numFmtId="0" fontId="27" fillId="35" borderId="30" xfId="0" applyFont="1" applyFill="1" applyBorder="1" applyAlignment="1" applyProtection="1">
      <alignment horizontal="distributed" vertical="center" justifyLastLine="1" shrinkToFit="1"/>
    </xf>
    <xf numFmtId="0" fontId="27" fillId="35" borderId="30" xfId="0" applyFont="1" applyFill="1" applyBorder="1" applyAlignment="1" applyProtection="1">
      <alignment horizontal="distributed" vertical="center" shrinkToFit="1"/>
    </xf>
    <xf numFmtId="0" fontId="27" fillId="35" borderId="31" xfId="0" applyFont="1" applyFill="1" applyBorder="1" applyAlignment="1" applyProtection="1">
      <alignment horizontal="distributed" vertical="center" shrinkToFit="1"/>
    </xf>
    <xf numFmtId="0" fontId="27" fillId="0" borderId="29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distributed" vertical="center" justifyLastLine="1"/>
    </xf>
    <xf numFmtId="0" fontId="27" fillId="0" borderId="30" xfId="0" applyFont="1" applyBorder="1" applyAlignment="1" applyProtection="1">
      <alignment horizontal="distributed" vertical="center" justifyLastLine="1" shrinkToFit="1"/>
    </xf>
    <xf numFmtId="0" fontId="27" fillId="0" borderId="30" xfId="0" applyFont="1" applyBorder="1" applyAlignment="1" applyProtection="1">
      <alignment horizontal="distributed" vertical="center" shrinkToFit="1"/>
    </xf>
    <xf numFmtId="0" fontId="27" fillId="0" borderId="31" xfId="0" applyFont="1" applyBorder="1" applyAlignment="1" applyProtection="1">
      <alignment horizontal="distributed" vertical="center" shrinkToFit="1"/>
    </xf>
    <xf numFmtId="0" fontId="27" fillId="35" borderId="32" xfId="0" applyFont="1" applyFill="1" applyBorder="1" applyAlignment="1" applyProtection="1">
      <alignment horizontal="center" vertical="center" shrinkToFit="1"/>
    </xf>
    <xf numFmtId="0" fontId="27" fillId="35" borderId="33" xfId="0" applyFont="1" applyFill="1" applyBorder="1" applyAlignment="1" applyProtection="1">
      <alignment horizontal="distributed" vertical="center" justifyLastLine="1"/>
    </xf>
    <xf numFmtId="0" fontId="27" fillId="35" borderId="33" xfId="0" applyFont="1" applyFill="1" applyBorder="1" applyAlignment="1" applyProtection="1">
      <alignment horizontal="distributed" vertical="center" justifyLastLine="1" shrinkToFit="1"/>
    </xf>
    <xf numFmtId="0" fontId="27" fillId="35" borderId="33" xfId="0" applyFont="1" applyFill="1" applyBorder="1" applyAlignment="1" applyProtection="1">
      <alignment horizontal="distributed" vertical="center" shrinkToFit="1"/>
    </xf>
    <xf numFmtId="0" fontId="27" fillId="35" borderId="34" xfId="0" applyFont="1" applyFill="1" applyBorder="1" applyAlignment="1" applyProtection="1">
      <alignment horizontal="distributed" vertical="center" shrinkToFit="1"/>
    </xf>
    <xf numFmtId="0" fontId="23" fillId="0" borderId="0" xfId="0" applyFont="1" applyAlignment="1" applyProtection="1">
      <alignment vertical="center" shrinkToFit="1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</xf>
    <xf numFmtId="0" fontId="20" fillId="0" borderId="24" xfId="0" applyFont="1" applyBorder="1" applyAlignment="1" applyProtection="1">
      <alignment horizontal="center" vertical="center" shrinkToFit="1"/>
    </xf>
    <xf numFmtId="176" fontId="27" fillId="35" borderId="30" xfId="0" applyNumberFormat="1" applyFont="1" applyFill="1" applyBorder="1" applyAlignment="1" applyProtection="1">
      <alignment horizontal="center" vertical="center" justifyLastLine="1"/>
    </xf>
    <xf numFmtId="176" fontId="27" fillId="0" borderId="30" xfId="0" applyNumberFormat="1" applyFont="1" applyBorder="1" applyAlignment="1" applyProtection="1">
      <alignment horizontal="center" vertical="center" justifyLastLine="1"/>
    </xf>
    <xf numFmtId="176" fontId="27" fillId="35" borderId="33" xfId="0" applyNumberFormat="1" applyFont="1" applyFill="1" applyBorder="1" applyAlignment="1" applyProtection="1">
      <alignment horizontal="center" vertical="center" justifyLastLine="1"/>
    </xf>
    <xf numFmtId="176" fontId="27" fillId="0" borderId="27" xfId="0" applyNumberFormat="1" applyFont="1" applyBorder="1" applyAlignment="1" applyProtection="1">
      <alignment horizontal="center" vertical="center" justifyLastLine="1"/>
    </xf>
    <xf numFmtId="0" fontId="27" fillId="35" borderId="33" xfId="0" applyFont="1" applyFill="1" applyBorder="1" applyAlignment="1" applyProtection="1">
      <alignment horizontal="center" vertical="center" shrinkToFit="1"/>
    </xf>
    <xf numFmtId="0" fontId="27" fillId="35" borderId="33" xfId="0" applyFont="1" applyFill="1" applyBorder="1" applyAlignment="1" applyProtection="1">
      <alignment horizontal="distributed" vertical="center" justifyLastLine="1"/>
    </xf>
    <xf numFmtId="0" fontId="27" fillId="0" borderId="30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distributed" vertical="center" justifyLastLine="1"/>
    </xf>
    <xf numFmtId="0" fontId="27" fillId="35" borderId="30" xfId="0" applyFont="1" applyFill="1" applyBorder="1" applyAlignment="1" applyProtection="1">
      <alignment horizontal="center" vertical="center" shrinkToFit="1"/>
    </xf>
    <xf numFmtId="0" fontId="27" fillId="35" borderId="30" xfId="0" applyFont="1" applyFill="1" applyBorder="1" applyAlignment="1" applyProtection="1">
      <alignment horizontal="distributed" vertical="center" justifyLastLine="1"/>
    </xf>
    <xf numFmtId="0" fontId="27" fillId="0" borderId="27" xfId="0" applyFont="1" applyBorder="1" applyAlignment="1" applyProtection="1">
      <alignment horizontal="center" vertical="center" shrinkToFit="1"/>
    </xf>
    <xf numFmtId="0" fontId="27" fillId="0" borderId="27" xfId="0" applyFont="1" applyBorder="1" applyAlignment="1" applyProtection="1">
      <alignment horizontal="distributed" vertical="center" justifyLastLine="1"/>
    </xf>
    <xf numFmtId="1" fontId="27" fillId="35" borderId="30" xfId="0" applyNumberFormat="1" applyFont="1" applyFill="1" applyBorder="1" applyAlignment="1" applyProtection="1">
      <alignment horizontal="distributed" vertical="center" justifyLastLine="1" shrinkToFit="1"/>
    </xf>
    <xf numFmtId="1" fontId="27" fillId="0" borderId="30" xfId="0" applyNumberFormat="1" applyFont="1" applyBorder="1" applyAlignment="1" applyProtection="1">
      <alignment horizontal="distributed" vertical="center" justifyLastLine="1" shrinkToFit="1"/>
    </xf>
    <xf numFmtId="1" fontId="27" fillId="35" borderId="33" xfId="0" applyNumberFormat="1" applyFont="1" applyFill="1" applyBorder="1" applyAlignment="1" applyProtection="1">
      <alignment horizontal="distributed" vertical="center" justifyLastLine="1" shrinkToFit="1"/>
    </xf>
    <xf numFmtId="1" fontId="27" fillId="0" borderId="27" xfId="0" applyNumberFormat="1" applyFont="1" applyBorder="1" applyAlignment="1" applyProtection="1">
      <alignment horizontal="distributed" vertical="center" justifyLastLine="1" shrinkToFit="1"/>
    </xf>
    <xf numFmtId="0" fontId="21" fillId="33" borderId="24" xfId="0" applyFont="1" applyFill="1" applyBorder="1" applyAlignment="1" applyProtection="1">
      <alignment horizontal="center" vertical="center" shrinkToFit="1"/>
    </xf>
    <xf numFmtId="0" fontId="28" fillId="33" borderId="10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Q106"/>
  <sheetViews>
    <sheetView zoomScale="145" zoomScaleNormal="145" workbookViewId="0">
      <pane ySplit="1" topLeftCell="A2" activePane="bottomLeft" state="frozen"/>
      <selection activeCell="I5" sqref="I5:L5"/>
      <selection pane="bottomLeft" activeCell="F10" sqref="F10"/>
    </sheetView>
  </sheetViews>
  <sheetFormatPr defaultColWidth="13" defaultRowHeight="13.5" x14ac:dyDescent="0.15"/>
  <cols>
    <col min="2" max="2" width="7.125" bestFit="1" customWidth="1"/>
    <col min="3" max="3" width="13" style="19"/>
    <col min="4" max="4" width="9" bestFit="1" customWidth="1"/>
    <col min="5" max="5" width="7.125" bestFit="1" customWidth="1"/>
    <col min="6" max="6" width="12.625" bestFit="1" customWidth="1"/>
    <col min="7" max="7" width="5.25" bestFit="1" customWidth="1"/>
    <col min="8" max="8" width="7.625" bestFit="1" customWidth="1"/>
    <col min="9" max="9" width="16" bestFit="1" customWidth="1"/>
    <col min="10" max="11" width="5.25" bestFit="1" customWidth="1"/>
    <col min="13" max="13" width="17.25" bestFit="1" customWidth="1"/>
    <col min="15" max="15" width="6" bestFit="1" customWidth="1"/>
    <col min="17" max="17" width="3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188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6" t="s">
        <v>63</v>
      </c>
    </row>
    <row r="2" spans="1:17" x14ac:dyDescent="0.15">
      <c r="A2" t="s">
        <v>257</v>
      </c>
      <c r="B2" t="s">
        <v>256</v>
      </c>
      <c r="C2" s="19">
        <v>45487</v>
      </c>
      <c r="D2" t="s">
        <v>264</v>
      </c>
      <c r="E2" t="s">
        <v>70</v>
      </c>
      <c r="F2" t="s">
        <v>183</v>
      </c>
      <c r="G2" s="20">
        <v>126</v>
      </c>
      <c r="H2" t="s">
        <v>71</v>
      </c>
      <c r="I2" t="s">
        <v>274</v>
      </c>
      <c r="J2" s="20">
        <v>5</v>
      </c>
      <c r="M2" s="17" t="str">
        <f t="shared" ref="M2:M33" si="0">F2&amp;E2</f>
        <v>阿部衣吹走高跳</v>
      </c>
      <c r="O2">
        <v>1</v>
      </c>
      <c r="Q2" t="str">
        <f t="shared" ref="Q2" si="1">RIGHT(I2,1)</f>
        <v>ﾞ</v>
      </c>
    </row>
    <row r="3" spans="1:17" x14ac:dyDescent="0.15">
      <c r="A3" t="s">
        <v>177</v>
      </c>
      <c r="B3" t="s">
        <v>86</v>
      </c>
      <c r="C3" s="19">
        <v>45542</v>
      </c>
      <c r="D3" t="s">
        <v>75</v>
      </c>
      <c r="E3" t="s">
        <v>73</v>
      </c>
      <c r="F3" t="s">
        <v>78</v>
      </c>
      <c r="G3" s="20">
        <v>340</v>
      </c>
      <c r="H3" t="s">
        <v>71</v>
      </c>
      <c r="I3" t="s">
        <v>76</v>
      </c>
      <c r="J3" s="20">
        <v>3</v>
      </c>
      <c r="M3" s="17" t="str">
        <f t="shared" si="0"/>
        <v>安中龍斗棒高跳</v>
      </c>
      <c r="O3">
        <f t="shared" ref="O3:O63" si="2">IF(M3=M2,0,1)</f>
        <v>1</v>
      </c>
    </row>
    <row r="4" spans="1:17" x14ac:dyDescent="0.15">
      <c r="A4" t="s">
        <v>186</v>
      </c>
      <c r="B4" t="s">
        <v>227</v>
      </c>
      <c r="C4" s="19">
        <v>10</v>
      </c>
      <c r="D4" t="s">
        <v>202</v>
      </c>
      <c r="E4" t="s">
        <v>73</v>
      </c>
      <c r="F4" t="s">
        <v>149</v>
      </c>
      <c r="G4" s="20">
        <v>270</v>
      </c>
      <c r="H4" t="s">
        <v>71</v>
      </c>
      <c r="I4" t="s">
        <v>276</v>
      </c>
      <c r="J4" s="20">
        <v>3</v>
      </c>
      <c r="M4" s="17" t="str">
        <f t="shared" si="0"/>
        <v>安藤あかり棒高跳</v>
      </c>
      <c r="O4">
        <f t="shared" si="2"/>
        <v>1</v>
      </c>
    </row>
    <row r="5" spans="1:17" x14ac:dyDescent="0.15">
      <c r="A5" t="s">
        <v>68</v>
      </c>
      <c r="B5" t="s">
        <v>69</v>
      </c>
      <c r="C5" s="19">
        <v>45410</v>
      </c>
      <c r="D5" t="s">
        <v>230</v>
      </c>
      <c r="E5" t="s">
        <v>70</v>
      </c>
      <c r="F5" t="s">
        <v>109</v>
      </c>
      <c r="G5" s="20">
        <v>157</v>
      </c>
      <c r="H5" t="s">
        <v>71</v>
      </c>
      <c r="I5" t="s">
        <v>102</v>
      </c>
      <c r="J5" s="20">
        <v>3</v>
      </c>
      <c r="M5" s="17" t="str">
        <f t="shared" si="0"/>
        <v>伊藤凛音走高跳</v>
      </c>
      <c r="O5">
        <f t="shared" si="2"/>
        <v>1</v>
      </c>
    </row>
    <row r="6" spans="1:17" x14ac:dyDescent="0.15">
      <c r="A6" t="s">
        <v>224</v>
      </c>
      <c r="B6" t="s">
        <v>86</v>
      </c>
      <c r="C6" s="19">
        <v>45577</v>
      </c>
      <c r="D6" t="s">
        <v>75</v>
      </c>
      <c r="E6" t="s">
        <v>70</v>
      </c>
      <c r="F6" t="s">
        <v>223</v>
      </c>
      <c r="G6" s="20">
        <v>125</v>
      </c>
      <c r="H6" t="s">
        <v>71</v>
      </c>
      <c r="I6" t="s">
        <v>91</v>
      </c>
      <c r="J6" s="20">
        <v>2</v>
      </c>
      <c r="M6" s="17" t="str">
        <f t="shared" si="0"/>
        <v>井川諒走高跳</v>
      </c>
      <c r="O6">
        <f t="shared" si="2"/>
        <v>1</v>
      </c>
    </row>
    <row r="7" spans="1:17" x14ac:dyDescent="0.15">
      <c r="A7" t="s">
        <v>68</v>
      </c>
      <c r="B7" t="s">
        <v>69</v>
      </c>
      <c r="C7" s="19">
        <v>45410</v>
      </c>
      <c r="D7" t="s">
        <v>231</v>
      </c>
      <c r="E7" t="s">
        <v>70</v>
      </c>
      <c r="F7" t="s">
        <v>120</v>
      </c>
      <c r="G7" s="20">
        <v>160</v>
      </c>
      <c r="H7" t="s">
        <v>71</v>
      </c>
      <c r="I7" t="s">
        <v>273</v>
      </c>
      <c r="J7" s="20">
        <v>1</v>
      </c>
      <c r="M7" s="17" t="str">
        <f t="shared" si="0"/>
        <v>井田悠仁走高跳</v>
      </c>
      <c r="O7">
        <f t="shared" si="2"/>
        <v>1</v>
      </c>
    </row>
    <row r="8" spans="1:17" x14ac:dyDescent="0.15">
      <c r="A8" t="s">
        <v>186</v>
      </c>
      <c r="B8" t="s">
        <v>227</v>
      </c>
      <c r="C8" s="19">
        <v>45577</v>
      </c>
      <c r="D8" t="s">
        <v>202</v>
      </c>
      <c r="E8" t="s">
        <v>73</v>
      </c>
      <c r="F8" t="s">
        <v>180</v>
      </c>
      <c r="G8" s="20">
        <v>200</v>
      </c>
      <c r="H8" t="s">
        <v>71</v>
      </c>
      <c r="I8" t="s">
        <v>80</v>
      </c>
      <c r="J8" s="20">
        <v>2</v>
      </c>
      <c r="M8" s="17" t="str">
        <f t="shared" si="0"/>
        <v>引地優衣棒高跳</v>
      </c>
      <c r="O8">
        <f t="shared" si="2"/>
        <v>1</v>
      </c>
    </row>
    <row r="9" spans="1:17" x14ac:dyDescent="0.15">
      <c r="A9" t="s">
        <v>181</v>
      </c>
      <c r="B9" t="s">
        <v>86</v>
      </c>
      <c r="C9" s="19">
        <v>45556</v>
      </c>
      <c r="D9" t="s">
        <v>228</v>
      </c>
      <c r="E9" t="s">
        <v>70</v>
      </c>
      <c r="F9" t="s">
        <v>221</v>
      </c>
      <c r="G9" s="20">
        <v>105</v>
      </c>
      <c r="H9" t="s">
        <v>71</v>
      </c>
      <c r="I9" t="s">
        <v>128</v>
      </c>
      <c r="J9" s="20">
        <v>4</v>
      </c>
      <c r="M9" s="17" t="str">
        <f t="shared" si="0"/>
        <v>影山千莉走高跳</v>
      </c>
      <c r="O9">
        <f t="shared" si="2"/>
        <v>1</v>
      </c>
    </row>
    <row r="10" spans="1:17" x14ac:dyDescent="0.15">
      <c r="A10" t="s">
        <v>68</v>
      </c>
      <c r="B10" t="s">
        <v>69</v>
      </c>
      <c r="C10" s="19">
        <v>45410</v>
      </c>
      <c r="D10" t="s">
        <v>231</v>
      </c>
      <c r="E10" t="s">
        <v>70</v>
      </c>
      <c r="F10" t="s">
        <v>163</v>
      </c>
      <c r="G10" s="20">
        <v>160</v>
      </c>
      <c r="H10" t="s">
        <v>71</v>
      </c>
      <c r="I10" t="s">
        <v>179</v>
      </c>
      <c r="J10" s="20">
        <v>2</v>
      </c>
      <c r="M10" s="17" t="str">
        <f t="shared" si="0"/>
        <v>奥津光太走高跳</v>
      </c>
      <c r="O10">
        <f t="shared" si="2"/>
        <v>1</v>
      </c>
    </row>
    <row r="11" spans="1:17" x14ac:dyDescent="0.15">
      <c r="A11" t="s">
        <v>209</v>
      </c>
      <c r="B11" t="s">
        <v>86</v>
      </c>
      <c r="C11" s="19">
        <v>45445</v>
      </c>
      <c r="D11" t="s">
        <v>232</v>
      </c>
      <c r="E11" t="s">
        <v>70</v>
      </c>
      <c r="F11" t="s">
        <v>173</v>
      </c>
      <c r="G11" s="20">
        <v>161</v>
      </c>
      <c r="H11" t="s">
        <v>71</v>
      </c>
      <c r="I11" t="s">
        <v>174</v>
      </c>
      <c r="J11" s="20">
        <v>2</v>
      </c>
      <c r="M11" s="17" t="str">
        <f t="shared" si="0"/>
        <v>奥田尚輝走高跳</v>
      </c>
      <c r="O11">
        <f t="shared" si="2"/>
        <v>1</v>
      </c>
    </row>
    <row r="12" spans="1:17" x14ac:dyDescent="0.15">
      <c r="A12" t="s">
        <v>171</v>
      </c>
      <c r="B12" t="s">
        <v>86</v>
      </c>
      <c r="C12" s="19">
        <v>45472</v>
      </c>
      <c r="D12" t="s">
        <v>81</v>
      </c>
      <c r="E12" t="s">
        <v>70</v>
      </c>
      <c r="F12" t="s">
        <v>138</v>
      </c>
      <c r="G12" s="20">
        <v>135</v>
      </c>
      <c r="H12" t="s">
        <v>71</v>
      </c>
      <c r="I12" t="s">
        <v>233</v>
      </c>
      <c r="J12" s="20">
        <v>3</v>
      </c>
      <c r="M12" s="17" t="str">
        <f t="shared" si="0"/>
        <v>歌丸あおは走高跳</v>
      </c>
      <c r="O12">
        <f t="shared" si="2"/>
        <v>1</v>
      </c>
    </row>
    <row r="13" spans="1:17" x14ac:dyDescent="0.15">
      <c r="A13" t="s">
        <v>85</v>
      </c>
      <c r="B13" t="s">
        <v>86</v>
      </c>
      <c r="C13" s="19">
        <v>45423</v>
      </c>
      <c r="D13" t="s">
        <v>226</v>
      </c>
      <c r="E13" t="s">
        <v>70</v>
      </c>
      <c r="F13" t="s">
        <v>166</v>
      </c>
      <c r="G13" s="20">
        <v>135</v>
      </c>
      <c r="H13" t="s">
        <v>71</v>
      </c>
      <c r="I13" t="s">
        <v>191</v>
      </c>
      <c r="J13" s="20">
        <v>1</v>
      </c>
      <c r="M13" s="17" t="str">
        <f t="shared" si="0"/>
        <v>河野大希走高跳</v>
      </c>
      <c r="O13">
        <f t="shared" si="2"/>
        <v>1</v>
      </c>
    </row>
    <row r="14" spans="1:17" x14ac:dyDescent="0.15">
      <c r="A14" t="s">
        <v>209</v>
      </c>
      <c r="B14" t="s">
        <v>86</v>
      </c>
      <c r="C14" s="19">
        <v>45445</v>
      </c>
      <c r="D14" t="s">
        <v>131</v>
      </c>
      <c r="E14" t="s">
        <v>70</v>
      </c>
      <c r="F14" t="s">
        <v>214</v>
      </c>
      <c r="G14" s="20">
        <v>120</v>
      </c>
      <c r="H14" t="s">
        <v>71</v>
      </c>
      <c r="I14" t="s">
        <v>215</v>
      </c>
      <c r="J14" s="20">
        <v>6</v>
      </c>
      <c r="M14" s="17" t="str">
        <f t="shared" si="0"/>
        <v>菊池菜摘走高跳</v>
      </c>
      <c r="O14">
        <f t="shared" si="2"/>
        <v>1</v>
      </c>
    </row>
    <row r="15" spans="1:17" x14ac:dyDescent="0.15">
      <c r="A15" t="s">
        <v>135</v>
      </c>
      <c r="B15" t="s">
        <v>69</v>
      </c>
      <c r="C15" s="19">
        <v>45458</v>
      </c>
      <c r="D15" t="s">
        <v>75</v>
      </c>
      <c r="E15" t="s">
        <v>70</v>
      </c>
      <c r="F15" t="s">
        <v>130</v>
      </c>
      <c r="G15" s="20">
        <v>167</v>
      </c>
      <c r="H15" t="s">
        <v>71</v>
      </c>
      <c r="I15" t="s">
        <v>238</v>
      </c>
      <c r="J15" s="20">
        <v>2</v>
      </c>
      <c r="M15" s="17" t="str">
        <f t="shared" si="0"/>
        <v>吉田恵吾走高跳</v>
      </c>
      <c r="O15">
        <f t="shared" si="2"/>
        <v>1</v>
      </c>
    </row>
    <row r="16" spans="1:17" x14ac:dyDescent="0.15">
      <c r="A16" t="s">
        <v>177</v>
      </c>
      <c r="B16" t="s">
        <v>86</v>
      </c>
      <c r="C16" s="19">
        <v>45542</v>
      </c>
      <c r="D16" t="s">
        <v>232</v>
      </c>
      <c r="E16" t="s">
        <v>73</v>
      </c>
      <c r="F16" t="s">
        <v>159</v>
      </c>
      <c r="G16" s="20">
        <v>460</v>
      </c>
      <c r="H16" t="s">
        <v>71</v>
      </c>
      <c r="I16" t="s">
        <v>275</v>
      </c>
      <c r="J16" t="s">
        <v>155</v>
      </c>
      <c r="M16" s="17" t="str">
        <f t="shared" si="0"/>
        <v>吉田祐輔棒高跳</v>
      </c>
      <c r="O16">
        <f t="shared" si="2"/>
        <v>1</v>
      </c>
    </row>
    <row r="17" spans="1:15" x14ac:dyDescent="0.15">
      <c r="A17" t="s">
        <v>209</v>
      </c>
      <c r="B17" t="s">
        <v>86</v>
      </c>
      <c r="C17" s="19">
        <v>45445</v>
      </c>
      <c r="D17" t="s">
        <v>123</v>
      </c>
      <c r="E17" t="s">
        <v>70</v>
      </c>
      <c r="F17" t="s">
        <v>211</v>
      </c>
      <c r="G17" s="20">
        <v>115</v>
      </c>
      <c r="H17" t="s">
        <v>71</v>
      </c>
      <c r="I17" t="s">
        <v>274</v>
      </c>
      <c r="J17" s="20">
        <v>5</v>
      </c>
      <c r="M17" s="17" t="str">
        <f t="shared" si="0"/>
        <v>橋本悠志走高跳</v>
      </c>
      <c r="O17">
        <f t="shared" si="2"/>
        <v>1</v>
      </c>
    </row>
    <row r="18" spans="1:15" x14ac:dyDescent="0.15">
      <c r="A18" t="s">
        <v>139</v>
      </c>
      <c r="B18" t="s">
        <v>69</v>
      </c>
      <c r="C18" s="19">
        <v>45438</v>
      </c>
      <c r="D18" t="s">
        <v>229</v>
      </c>
      <c r="E18" t="s">
        <v>70</v>
      </c>
      <c r="F18" t="s">
        <v>212</v>
      </c>
      <c r="G18" s="20">
        <v>115</v>
      </c>
      <c r="H18" t="s">
        <v>71</v>
      </c>
      <c r="I18" t="s">
        <v>140</v>
      </c>
      <c r="J18" s="20">
        <v>5</v>
      </c>
      <c r="M18" s="17" t="str">
        <f t="shared" si="0"/>
        <v>橋本麓走高跳</v>
      </c>
      <c r="O18">
        <f t="shared" si="2"/>
        <v>1</v>
      </c>
    </row>
    <row r="19" spans="1:15" x14ac:dyDescent="0.15">
      <c r="A19" t="s">
        <v>85</v>
      </c>
      <c r="B19" t="s">
        <v>86</v>
      </c>
      <c r="C19" s="19">
        <v>45423</v>
      </c>
      <c r="D19" t="s">
        <v>226</v>
      </c>
      <c r="E19" t="s">
        <v>70</v>
      </c>
      <c r="F19" t="s">
        <v>153</v>
      </c>
      <c r="G19" s="20">
        <v>140</v>
      </c>
      <c r="H19" t="s">
        <v>71</v>
      </c>
      <c r="I19" t="s">
        <v>154</v>
      </c>
      <c r="J19" s="20">
        <v>3</v>
      </c>
      <c r="M19" s="17" t="str">
        <f t="shared" si="0"/>
        <v>古坂直樹走高跳</v>
      </c>
      <c r="O19">
        <f t="shared" si="2"/>
        <v>1</v>
      </c>
    </row>
    <row r="20" spans="1:15" x14ac:dyDescent="0.15">
      <c r="A20" t="s">
        <v>186</v>
      </c>
      <c r="B20" t="s">
        <v>227</v>
      </c>
      <c r="C20" s="19">
        <v>45577</v>
      </c>
      <c r="D20" t="s">
        <v>202</v>
      </c>
      <c r="E20" t="s">
        <v>73</v>
      </c>
      <c r="F20" t="s">
        <v>111</v>
      </c>
      <c r="G20" s="20">
        <v>270</v>
      </c>
      <c r="H20" t="s">
        <v>71</v>
      </c>
      <c r="I20" t="s">
        <v>196</v>
      </c>
      <c r="J20" s="20">
        <v>1</v>
      </c>
      <c r="M20" s="17" t="str">
        <f t="shared" si="0"/>
        <v>高岡凛棒高跳</v>
      </c>
      <c r="O20">
        <f t="shared" si="2"/>
        <v>1</v>
      </c>
    </row>
    <row r="21" spans="1:15" x14ac:dyDescent="0.15">
      <c r="A21" t="s">
        <v>181</v>
      </c>
      <c r="B21" t="s">
        <v>86</v>
      </c>
      <c r="C21" s="19">
        <v>45556</v>
      </c>
      <c r="D21" t="s">
        <v>229</v>
      </c>
      <c r="E21" t="s">
        <v>70</v>
      </c>
      <c r="F21" t="s">
        <v>182</v>
      </c>
      <c r="G21" s="20">
        <v>110</v>
      </c>
      <c r="H21" t="s">
        <v>71</v>
      </c>
      <c r="I21" t="s">
        <v>274</v>
      </c>
      <c r="J21" s="20">
        <v>5</v>
      </c>
      <c r="M21" s="17" t="str">
        <f t="shared" si="0"/>
        <v>高橋春希走高跳</v>
      </c>
      <c r="O21">
        <f t="shared" si="2"/>
        <v>1</v>
      </c>
    </row>
    <row r="22" spans="1:15" x14ac:dyDescent="0.15">
      <c r="A22" t="s">
        <v>186</v>
      </c>
      <c r="B22" t="s">
        <v>227</v>
      </c>
      <c r="C22" s="19">
        <v>45578</v>
      </c>
      <c r="D22" t="s">
        <v>197</v>
      </c>
      <c r="E22" t="s">
        <v>73</v>
      </c>
      <c r="F22" t="s">
        <v>187</v>
      </c>
      <c r="G22" s="20">
        <v>270</v>
      </c>
      <c r="H22" t="s">
        <v>71</v>
      </c>
      <c r="I22" t="s">
        <v>275</v>
      </c>
      <c r="J22" s="20">
        <v>2</v>
      </c>
      <c r="M22" s="17" t="str">
        <f t="shared" si="0"/>
        <v>高瀬生楓棒高跳</v>
      </c>
      <c r="O22">
        <f t="shared" si="2"/>
        <v>1</v>
      </c>
    </row>
    <row r="23" spans="1:15" x14ac:dyDescent="0.15">
      <c r="A23" t="s">
        <v>209</v>
      </c>
      <c r="B23" t="s">
        <v>86</v>
      </c>
      <c r="C23" s="19">
        <v>45445</v>
      </c>
      <c r="D23" t="s">
        <v>231</v>
      </c>
      <c r="E23" t="s">
        <v>70</v>
      </c>
      <c r="F23" t="s">
        <v>150</v>
      </c>
      <c r="G23" s="20">
        <v>158</v>
      </c>
      <c r="H23" t="s">
        <v>71</v>
      </c>
      <c r="I23" t="s">
        <v>144</v>
      </c>
      <c r="J23" s="20">
        <v>3</v>
      </c>
      <c r="M23" s="17" t="str">
        <f t="shared" si="0"/>
        <v>黒田悠羽走高跳</v>
      </c>
      <c r="O23">
        <f t="shared" si="2"/>
        <v>1</v>
      </c>
    </row>
    <row r="24" spans="1:15" x14ac:dyDescent="0.15">
      <c r="A24" t="s">
        <v>224</v>
      </c>
      <c r="B24" t="s">
        <v>86</v>
      </c>
      <c r="C24" s="19">
        <v>45527</v>
      </c>
      <c r="D24" t="s">
        <v>75</v>
      </c>
      <c r="E24" t="s">
        <v>70</v>
      </c>
      <c r="F24" t="s">
        <v>205</v>
      </c>
      <c r="G24" s="20">
        <v>140</v>
      </c>
      <c r="H24" t="s">
        <v>71</v>
      </c>
      <c r="I24" t="s">
        <v>91</v>
      </c>
      <c r="J24" s="20">
        <v>2</v>
      </c>
      <c r="M24" s="17" t="str">
        <f t="shared" si="0"/>
        <v>佐藤伊吹走高跳</v>
      </c>
      <c r="O24">
        <f t="shared" si="2"/>
        <v>1</v>
      </c>
    </row>
    <row r="25" spans="1:15" x14ac:dyDescent="0.15">
      <c r="A25" t="s">
        <v>122</v>
      </c>
      <c r="B25" t="s">
        <v>69</v>
      </c>
      <c r="C25" s="19">
        <v>45429</v>
      </c>
      <c r="D25" t="s">
        <v>87</v>
      </c>
      <c r="E25" t="s">
        <v>70</v>
      </c>
      <c r="F25" t="s">
        <v>77</v>
      </c>
      <c r="G25" s="20">
        <v>183</v>
      </c>
      <c r="H25" t="s">
        <v>71</v>
      </c>
      <c r="I25" t="s">
        <v>236</v>
      </c>
      <c r="J25" s="20">
        <v>2</v>
      </c>
      <c r="M25" s="17" t="str">
        <f t="shared" si="0"/>
        <v>佐藤一真走高跳</v>
      </c>
      <c r="O25">
        <f t="shared" si="2"/>
        <v>1</v>
      </c>
    </row>
    <row r="26" spans="1:15" x14ac:dyDescent="0.15">
      <c r="A26" t="s">
        <v>209</v>
      </c>
      <c r="B26" t="s">
        <v>86</v>
      </c>
      <c r="C26" s="19">
        <v>45445</v>
      </c>
      <c r="D26" t="s">
        <v>131</v>
      </c>
      <c r="E26" t="s">
        <v>70</v>
      </c>
      <c r="F26" t="s">
        <v>168</v>
      </c>
      <c r="G26" s="20">
        <v>110</v>
      </c>
      <c r="H26" t="s">
        <v>71</v>
      </c>
      <c r="I26" t="s">
        <v>128</v>
      </c>
      <c r="J26" s="20">
        <v>6</v>
      </c>
      <c r="M26" s="17" t="str">
        <f t="shared" si="0"/>
        <v>佐藤潤亜走高跳</v>
      </c>
      <c r="O26">
        <f t="shared" si="2"/>
        <v>1</v>
      </c>
    </row>
    <row r="27" spans="1:15" x14ac:dyDescent="0.15">
      <c r="A27" t="s">
        <v>181</v>
      </c>
      <c r="B27" t="s">
        <v>86</v>
      </c>
      <c r="C27" s="19">
        <v>45556</v>
      </c>
      <c r="D27" t="s">
        <v>228</v>
      </c>
      <c r="E27" t="s">
        <v>70</v>
      </c>
      <c r="F27" t="s">
        <v>216</v>
      </c>
      <c r="G27" s="20">
        <v>110</v>
      </c>
      <c r="H27" t="s">
        <v>71</v>
      </c>
      <c r="I27" t="s">
        <v>128</v>
      </c>
      <c r="J27" s="20">
        <v>5</v>
      </c>
      <c r="M27" s="17" t="str">
        <f t="shared" si="0"/>
        <v>佐藤瑠依走高跳</v>
      </c>
      <c r="O27">
        <f t="shared" si="2"/>
        <v>1</v>
      </c>
    </row>
    <row r="28" spans="1:15" x14ac:dyDescent="0.15">
      <c r="A28" t="s">
        <v>171</v>
      </c>
      <c r="B28" t="s">
        <v>86</v>
      </c>
      <c r="C28" s="19">
        <v>45471</v>
      </c>
      <c r="D28" t="s">
        <v>75</v>
      </c>
      <c r="E28" t="s">
        <v>73</v>
      </c>
      <c r="F28" t="s">
        <v>125</v>
      </c>
      <c r="G28" s="20">
        <v>200</v>
      </c>
      <c r="H28" t="s">
        <v>71</v>
      </c>
      <c r="I28" t="s">
        <v>239</v>
      </c>
      <c r="J28" s="20">
        <v>1</v>
      </c>
      <c r="M28" s="17" t="str">
        <f t="shared" si="0"/>
        <v>坂上敦紀棒高跳</v>
      </c>
      <c r="O28">
        <f t="shared" si="2"/>
        <v>1</v>
      </c>
    </row>
    <row r="29" spans="1:15" x14ac:dyDescent="0.15">
      <c r="A29" t="s">
        <v>112</v>
      </c>
      <c r="B29" t="s">
        <v>86</v>
      </c>
      <c r="C29" s="19">
        <v>45508</v>
      </c>
      <c r="D29" t="s">
        <v>226</v>
      </c>
      <c r="E29" t="s">
        <v>70</v>
      </c>
      <c r="F29" t="s">
        <v>126</v>
      </c>
      <c r="G29" s="20">
        <v>150</v>
      </c>
      <c r="H29" t="s">
        <v>71</v>
      </c>
      <c r="I29" t="s">
        <v>84</v>
      </c>
      <c r="J29" s="20">
        <v>2</v>
      </c>
      <c r="M29" s="17" t="str">
        <f t="shared" si="0"/>
        <v>坂上遥紀走高跳</v>
      </c>
      <c r="O29">
        <f t="shared" si="2"/>
        <v>1</v>
      </c>
    </row>
    <row r="30" spans="1:15" x14ac:dyDescent="0.15">
      <c r="A30" t="s">
        <v>135</v>
      </c>
      <c r="B30" t="s">
        <v>69</v>
      </c>
      <c r="C30" s="19">
        <v>45459</v>
      </c>
      <c r="D30" t="s">
        <v>81</v>
      </c>
      <c r="E30" t="s">
        <v>70</v>
      </c>
      <c r="F30" t="s">
        <v>133</v>
      </c>
      <c r="G30" s="20">
        <v>135</v>
      </c>
      <c r="H30" t="s">
        <v>71</v>
      </c>
      <c r="I30" t="s">
        <v>128</v>
      </c>
      <c r="J30" s="20">
        <v>1</v>
      </c>
      <c r="M30" s="17" t="str">
        <f t="shared" si="0"/>
        <v>笹田虹心走高跳</v>
      </c>
      <c r="O30">
        <f t="shared" si="2"/>
        <v>1</v>
      </c>
    </row>
    <row r="31" spans="1:15" x14ac:dyDescent="0.15">
      <c r="A31" t="s">
        <v>261</v>
      </c>
      <c r="B31" t="s">
        <v>260</v>
      </c>
      <c r="C31" s="19" t="s">
        <v>241</v>
      </c>
      <c r="D31" t="s">
        <v>262</v>
      </c>
      <c r="E31" t="s">
        <v>70</v>
      </c>
      <c r="F31" t="s">
        <v>129</v>
      </c>
      <c r="G31">
        <v>155</v>
      </c>
      <c r="H31" t="s">
        <v>71</v>
      </c>
      <c r="I31" t="s">
        <v>267</v>
      </c>
      <c r="J31">
        <v>2</v>
      </c>
      <c r="M31" s="17" t="str">
        <f t="shared" si="0"/>
        <v>三浦正史走高跳</v>
      </c>
      <c r="O31">
        <f t="shared" si="2"/>
        <v>1</v>
      </c>
    </row>
    <row r="32" spans="1:15" x14ac:dyDescent="0.15">
      <c r="A32" t="s">
        <v>186</v>
      </c>
      <c r="B32" t="s">
        <v>227</v>
      </c>
      <c r="C32" s="19">
        <v>45577</v>
      </c>
      <c r="D32" t="s">
        <v>197</v>
      </c>
      <c r="E32" t="s">
        <v>73</v>
      </c>
      <c r="F32" t="s">
        <v>147</v>
      </c>
      <c r="G32" s="20">
        <v>330</v>
      </c>
      <c r="H32" t="s">
        <v>71</v>
      </c>
      <c r="I32" t="s">
        <v>210</v>
      </c>
      <c r="J32" s="20">
        <v>3</v>
      </c>
      <c r="M32" s="17" t="str">
        <f t="shared" si="0"/>
        <v>山川真史棒高跳</v>
      </c>
      <c r="O32" t="e">
        <f>IF(M32=#REF!,0,1)</f>
        <v>#REF!</v>
      </c>
    </row>
    <row r="33" spans="1:15" x14ac:dyDescent="0.15">
      <c r="A33" t="s">
        <v>248</v>
      </c>
      <c r="B33" t="s">
        <v>249</v>
      </c>
      <c r="C33" s="19">
        <v>45536</v>
      </c>
      <c r="D33" t="s">
        <v>263</v>
      </c>
      <c r="E33" t="s">
        <v>73</v>
      </c>
      <c r="F33" t="s">
        <v>157</v>
      </c>
      <c r="G33" s="20">
        <v>400</v>
      </c>
      <c r="H33" t="s">
        <v>71</v>
      </c>
      <c r="I33" t="s">
        <v>250</v>
      </c>
      <c r="J33" s="20">
        <v>3</v>
      </c>
      <c r="M33" s="17" t="str">
        <f t="shared" si="0"/>
        <v>山田響幹棒高跳</v>
      </c>
      <c r="O33">
        <f t="shared" si="2"/>
        <v>1</v>
      </c>
    </row>
    <row r="34" spans="1:15" x14ac:dyDescent="0.15">
      <c r="A34" t="s">
        <v>255</v>
      </c>
      <c r="B34" t="s">
        <v>256</v>
      </c>
      <c r="C34" s="19">
        <v>45554</v>
      </c>
      <c r="D34" t="s">
        <v>277</v>
      </c>
      <c r="E34" t="s">
        <v>70</v>
      </c>
      <c r="F34" t="s">
        <v>92</v>
      </c>
      <c r="G34" s="20">
        <v>184</v>
      </c>
      <c r="H34" t="s">
        <v>71</v>
      </c>
      <c r="I34" t="s">
        <v>144</v>
      </c>
      <c r="J34" s="20">
        <v>2</v>
      </c>
      <c r="M34" s="17" t="str">
        <f t="shared" ref="M34:M65" si="3">F34&amp;E34</f>
        <v>山本大三郎走高跳</v>
      </c>
      <c r="O34">
        <f t="shared" si="2"/>
        <v>1</v>
      </c>
    </row>
    <row r="35" spans="1:15" x14ac:dyDescent="0.15">
      <c r="A35" t="s">
        <v>209</v>
      </c>
      <c r="B35" t="s">
        <v>86</v>
      </c>
      <c r="C35" s="19">
        <v>45445</v>
      </c>
      <c r="D35" t="s">
        <v>226</v>
      </c>
      <c r="E35" t="s">
        <v>70</v>
      </c>
      <c r="F35" t="s">
        <v>146</v>
      </c>
      <c r="G35" s="20">
        <v>130</v>
      </c>
      <c r="H35" t="s">
        <v>71</v>
      </c>
      <c r="I35" t="s">
        <v>210</v>
      </c>
      <c r="J35" s="20">
        <v>3</v>
      </c>
      <c r="M35" s="17" t="str">
        <f t="shared" si="3"/>
        <v>四十物映多走高跳</v>
      </c>
      <c r="O35">
        <f t="shared" si="2"/>
        <v>1</v>
      </c>
    </row>
    <row r="36" spans="1:15" x14ac:dyDescent="0.15">
      <c r="A36" t="s">
        <v>99</v>
      </c>
      <c r="B36" t="s">
        <v>86</v>
      </c>
      <c r="C36" s="19">
        <v>45488</v>
      </c>
      <c r="D36" t="s">
        <v>197</v>
      </c>
      <c r="E36" t="s">
        <v>73</v>
      </c>
      <c r="F36" t="s">
        <v>146</v>
      </c>
      <c r="G36" s="20">
        <v>310</v>
      </c>
      <c r="H36" t="s">
        <v>71</v>
      </c>
      <c r="I36" t="s">
        <v>235</v>
      </c>
      <c r="J36" s="20">
        <v>3</v>
      </c>
      <c r="M36" s="17" t="str">
        <f t="shared" si="3"/>
        <v>四十物映多棒高跳</v>
      </c>
      <c r="O36">
        <f t="shared" si="2"/>
        <v>1</v>
      </c>
    </row>
    <row r="37" spans="1:15" x14ac:dyDescent="0.15">
      <c r="A37" t="s">
        <v>68</v>
      </c>
      <c r="B37" t="s">
        <v>69</v>
      </c>
      <c r="C37" s="19">
        <v>45410</v>
      </c>
      <c r="D37" t="s">
        <v>230</v>
      </c>
      <c r="E37" t="s">
        <v>70</v>
      </c>
      <c r="F37" t="s">
        <v>108</v>
      </c>
      <c r="G37" s="20">
        <v>135</v>
      </c>
      <c r="H37" t="s">
        <v>71</v>
      </c>
      <c r="I37" t="s">
        <v>72</v>
      </c>
      <c r="J37" s="20">
        <v>3</v>
      </c>
      <c r="M37" s="17" t="str">
        <f t="shared" si="3"/>
        <v>枝﨑千夏走高跳</v>
      </c>
      <c r="O37">
        <f t="shared" si="2"/>
        <v>1</v>
      </c>
    </row>
    <row r="38" spans="1:15" x14ac:dyDescent="0.15">
      <c r="A38" t="s">
        <v>135</v>
      </c>
      <c r="B38" t="s">
        <v>69</v>
      </c>
      <c r="C38" s="19">
        <v>45459</v>
      </c>
      <c r="D38" t="s">
        <v>81</v>
      </c>
      <c r="E38" t="s">
        <v>70</v>
      </c>
      <c r="F38" t="s">
        <v>110</v>
      </c>
      <c r="G38" s="20">
        <v>135</v>
      </c>
      <c r="H38" t="s">
        <v>71</v>
      </c>
      <c r="I38" t="s">
        <v>240</v>
      </c>
      <c r="J38" s="20">
        <v>3</v>
      </c>
      <c r="M38" s="17" t="str">
        <f t="shared" si="3"/>
        <v>寺島凜走高跳</v>
      </c>
      <c r="O38">
        <f t="shared" si="2"/>
        <v>1</v>
      </c>
    </row>
    <row r="39" spans="1:15" x14ac:dyDescent="0.15">
      <c r="A39" t="s">
        <v>224</v>
      </c>
      <c r="B39" t="s">
        <v>86</v>
      </c>
      <c r="C39" s="19">
        <v>45527</v>
      </c>
      <c r="D39" t="s">
        <v>95</v>
      </c>
      <c r="E39" t="s">
        <v>70</v>
      </c>
      <c r="F39" t="s">
        <v>97</v>
      </c>
      <c r="G39" s="20">
        <v>152</v>
      </c>
      <c r="H39" t="s">
        <v>71</v>
      </c>
      <c r="I39" t="s">
        <v>144</v>
      </c>
      <c r="J39" s="20">
        <v>2</v>
      </c>
      <c r="M39" s="17" t="str">
        <f t="shared" si="3"/>
        <v>若原萌那走高跳</v>
      </c>
      <c r="O39">
        <f t="shared" si="2"/>
        <v>1</v>
      </c>
    </row>
    <row r="40" spans="1:15" x14ac:dyDescent="0.15">
      <c r="A40" t="s">
        <v>68</v>
      </c>
      <c r="B40" t="s">
        <v>69</v>
      </c>
      <c r="C40" s="19">
        <v>45410</v>
      </c>
      <c r="D40" t="s">
        <v>226</v>
      </c>
      <c r="E40" t="s">
        <v>70</v>
      </c>
      <c r="F40" t="s">
        <v>98</v>
      </c>
      <c r="G40" s="20">
        <v>140</v>
      </c>
      <c r="H40" t="s">
        <v>71</v>
      </c>
      <c r="I40" t="s">
        <v>235</v>
      </c>
      <c r="J40" s="20">
        <v>3</v>
      </c>
      <c r="M40" s="17" t="str">
        <f t="shared" si="3"/>
        <v>酒井彩吹走高跳</v>
      </c>
      <c r="O40">
        <f t="shared" si="2"/>
        <v>1</v>
      </c>
    </row>
    <row r="41" spans="1:15" x14ac:dyDescent="0.15">
      <c r="A41" t="s">
        <v>99</v>
      </c>
      <c r="B41" t="s">
        <v>86</v>
      </c>
      <c r="C41" s="19">
        <v>45488</v>
      </c>
      <c r="D41" t="s">
        <v>197</v>
      </c>
      <c r="E41" t="s">
        <v>70</v>
      </c>
      <c r="F41" t="s">
        <v>117</v>
      </c>
      <c r="G41" s="20">
        <v>170</v>
      </c>
      <c r="H41" t="s">
        <v>71</v>
      </c>
      <c r="I41" t="s">
        <v>72</v>
      </c>
      <c r="J41" s="20">
        <v>3</v>
      </c>
      <c r="M41" s="17" t="str">
        <f t="shared" si="3"/>
        <v>酒井柊優走高跳</v>
      </c>
      <c r="O41">
        <f t="shared" si="2"/>
        <v>1</v>
      </c>
    </row>
    <row r="42" spans="1:15" x14ac:dyDescent="0.15">
      <c r="A42" t="s">
        <v>99</v>
      </c>
      <c r="B42" t="s">
        <v>86</v>
      </c>
      <c r="C42" s="19">
        <v>45488</v>
      </c>
      <c r="D42" t="s">
        <v>197</v>
      </c>
      <c r="E42" t="s">
        <v>70</v>
      </c>
      <c r="F42" t="s">
        <v>201</v>
      </c>
      <c r="G42" s="20">
        <v>145</v>
      </c>
      <c r="H42" t="s">
        <v>71</v>
      </c>
      <c r="I42" t="s">
        <v>84</v>
      </c>
      <c r="J42" s="20">
        <v>3</v>
      </c>
      <c r="M42" s="17" t="str">
        <f t="shared" si="3"/>
        <v>小貫裕貴走高跳</v>
      </c>
      <c r="O42">
        <f t="shared" si="2"/>
        <v>1</v>
      </c>
    </row>
    <row r="43" spans="1:15" x14ac:dyDescent="0.15">
      <c r="A43" t="s">
        <v>135</v>
      </c>
      <c r="B43" t="s">
        <v>69</v>
      </c>
      <c r="C43" s="19">
        <v>45459</v>
      </c>
      <c r="D43" t="s">
        <v>81</v>
      </c>
      <c r="E43" t="s">
        <v>70</v>
      </c>
      <c r="F43" t="s">
        <v>132</v>
      </c>
      <c r="G43" s="20">
        <v>130</v>
      </c>
      <c r="H43" t="s">
        <v>71</v>
      </c>
      <c r="I43" t="s">
        <v>235</v>
      </c>
      <c r="J43" s="20">
        <v>2</v>
      </c>
      <c r="M43" s="17" t="str">
        <f t="shared" si="3"/>
        <v>小崎杏梨走高跳</v>
      </c>
      <c r="O43">
        <f t="shared" si="2"/>
        <v>1</v>
      </c>
    </row>
    <row r="44" spans="1:15" x14ac:dyDescent="0.15">
      <c r="A44" t="s">
        <v>85</v>
      </c>
      <c r="B44" t="s">
        <v>86</v>
      </c>
      <c r="C44" s="19">
        <v>45423</v>
      </c>
      <c r="D44" t="s">
        <v>230</v>
      </c>
      <c r="E44" t="s">
        <v>70</v>
      </c>
      <c r="F44" t="s">
        <v>88</v>
      </c>
      <c r="G44" s="20">
        <v>160</v>
      </c>
      <c r="H44" t="s">
        <v>71</v>
      </c>
      <c r="I44" t="s">
        <v>89</v>
      </c>
      <c r="J44" s="20">
        <v>3</v>
      </c>
      <c r="M44" s="17" t="str">
        <f t="shared" si="3"/>
        <v>小松澤陸斗走高跳</v>
      </c>
      <c r="O44">
        <f t="shared" si="2"/>
        <v>1</v>
      </c>
    </row>
    <row r="45" spans="1:15" x14ac:dyDescent="0.15">
      <c r="A45" t="s">
        <v>224</v>
      </c>
      <c r="B45" t="s">
        <v>86</v>
      </c>
      <c r="C45" s="19">
        <v>45528</v>
      </c>
      <c r="D45" t="s">
        <v>87</v>
      </c>
      <c r="E45" t="s">
        <v>70</v>
      </c>
      <c r="F45" t="s">
        <v>119</v>
      </c>
      <c r="G45" s="20">
        <v>165</v>
      </c>
      <c r="H45" t="s">
        <v>71</v>
      </c>
      <c r="I45" t="s">
        <v>74</v>
      </c>
      <c r="J45" s="20">
        <v>1</v>
      </c>
      <c r="M45" s="17" t="str">
        <f t="shared" si="3"/>
        <v>小田琉芽走高跳</v>
      </c>
      <c r="O45">
        <f t="shared" si="2"/>
        <v>1</v>
      </c>
    </row>
    <row r="46" spans="1:15" x14ac:dyDescent="0.15">
      <c r="A46" t="s">
        <v>209</v>
      </c>
      <c r="B46" t="s">
        <v>86</v>
      </c>
      <c r="C46" s="19">
        <v>45445</v>
      </c>
      <c r="D46" t="s">
        <v>226</v>
      </c>
      <c r="E46" t="s">
        <v>73</v>
      </c>
      <c r="F46" t="s">
        <v>192</v>
      </c>
      <c r="G46" s="20">
        <v>220</v>
      </c>
      <c r="H46" t="s">
        <v>71</v>
      </c>
      <c r="I46" t="s">
        <v>210</v>
      </c>
      <c r="J46" s="20">
        <v>2</v>
      </c>
      <c r="M46" s="17" t="str">
        <f t="shared" si="3"/>
        <v>小堀空來棒高跳</v>
      </c>
      <c r="O46">
        <f t="shared" si="2"/>
        <v>1</v>
      </c>
    </row>
    <row r="47" spans="1:15" x14ac:dyDescent="0.15">
      <c r="A47" t="s">
        <v>261</v>
      </c>
      <c r="B47" t="s">
        <v>260</v>
      </c>
      <c r="C47" s="19" t="s">
        <v>241</v>
      </c>
      <c r="D47" t="s">
        <v>262</v>
      </c>
      <c r="E47" t="s">
        <v>70</v>
      </c>
      <c r="F47" t="s">
        <v>124</v>
      </c>
      <c r="G47">
        <v>182</v>
      </c>
      <c r="H47" t="s">
        <v>71</v>
      </c>
      <c r="I47" t="s">
        <v>268</v>
      </c>
      <c r="J47">
        <v>2</v>
      </c>
      <c r="M47" s="17" t="str">
        <f t="shared" si="3"/>
        <v>松井維吹走高跳</v>
      </c>
      <c r="O47">
        <f t="shared" si="2"/>
        <v>1</v>
      </c>
    </row>
    <row r="48" spans="1:15" x14ac:dyDescent="0.15">
      <c r="A48" t="s">
        <v>122</v>
      </c>
      <c r="B48" t="s">
        <v>69</v>
      </c>
      <c r="C48" s="19">
        <v>45429</v>
      </c>
      <c r="D48" t="s">
        <v>95</v>
      </c>
      <c r="E48" t="s">
        <v>70</v>
      </c>
      <c r="F48" t="s">
        <v>83</v>
      </c>
      <c r="G48" s="20">
        <v>140</v>
      </c>
      <c r="H48" t="s">
        <v>71</v>
      </c>
      <c r="I48" t="s">
        <v>237</v>
      </c>
      <c r="J48" s="20">
        <v>2</v>
      </c>
      <c r="M48" s="17" t="str">
        <f t="shared" si="3"/>
        <v>松井柚李走高跳</v>
      </c>
      <c r="O48" t="e">
        <f>IF(M48=#REF!,0,1)</f>
        <v>#REF!</v>
      </c>
    </row>
    <row r="49" spans="1:15" x14ac:dyDescent="0.15">
      <c r="A49" t="s">
        <v>122</v>
      </c>
      <c r="B49" t="s">
        <v>69</v>
      </c>
      <c r="C49" s="19">
        <v>45429</v>
      </c>
      <c r="D49" t="s">
        <v>87</v>
      </c>
      <c r="E49" t="s">
        <v>70</v>
      </c>
      <c r="F49" t="s">
        <v>156</v>
      </c>
      <c r="G49" s="20">
        <v>160</v>
      </c>
      <c r="H49" t="s">
        <v>71</v>
      </c>
      <c r="I49" t="s">
        <v>237</v>
      </c>
      <c r="J49" s="20">
        <v>3</v>
      </c>
      <c r="M49" s="17" t="str">
        <f t="shared" si="3"/>
        <v>松本悠走高跳</v>
      </c>
      <c r="O49">
        <f t="shared" si="2"/>
        <v>1</v>
      </c>
    </row>
    <row r="50" spans="1:15" x14ac:dyDescent="0.15">
      <c r="A50" t="s">
        <v>224</v>
      </c>
      <c r="B50" t="s">
        <v>86</v>
      </c>
      <c r="C50" s="19">
        <v>45527</v>
      </c>
      <c r="D50" t="s">
        <v>87</v>
      </c>
      <c r="E50" t="s">
        <v>73</v>
      </c>
      <c r="F50" t="s">
        <v>190</v>
      </c>
      <c r="G50" s="20">
        <v>360</v>
      </c>
      <c r="H50" t="s">
        <v>71</v>
      </c>
      <c r="I50" t="s">
        <v>144</v>
      </c>
      <c r="J50" s="20">
        <v>1</v>
      </c>
      <c r="M50" s="17" t="str">
        <f t="shared" si="3"/>
        <v>城寶駿太朗棒高跳</v>
      </c>
      <c r="O50">
        <f t="shared" si="2"/>
        <v>1</v>
      </c>
    </row>
    <row r="51" spans="1:15" x14ac:dyDescent="0.15">
      <c r="A51" t="s">
        <v>261</v>
      </c>
      <c r="B51" t="s">
        <v>260</v>
      </c>
      <c r="C51" s="19" t="s">
        <v>242</v>
      </c>
      <c r="D51" t="s">
        <v>262</v>
      </c>
      <c r="E51" t="s">
        <v>73</v>
      </c>
      <c r="F51" t="s">
        <v>175</v>
      </c>
      <c r="G51">
        <v>280</v>
      </c>
      <c r="H51" t="s">
        <v>71</v>
      </c>
      <c r="I51" t="s">
        <v>269</v>
      </c>
      <c r="J51">
        <v>2</v>
      </c>
      <c r="M51" s="17" t="str">
        <f t="shared" si="3"/>
        <v>新鞍健人棒高跳</v>
      </c>
      <c r="O51">
        <f t="shared" si="2"/>
        <v>1</v>
      </c>
    </row>
    <row r="52" spans="1:15" x14ac:dyDescent="0.15">
      <c r="A52" t="s">
        <v>68</v>
      </c>
      <c r="B52" t="s">
        <v>69</v>
      </c>
      <c r="C52" s="19">
        <v>45410</v>
      </c>
      <c r="D52" t="s">
        <v>226</v>
      </c>
      <c r="E52" t="s">
        <v>70</v>
      </c>
      <c r="F52" t="s">
        <v>114</v>
      </c>
      <c r="G52" s="20">
        <v>130</v>
      </c>
      <c r="H52" t="s">
        <v>71</v>
      </c>
      <c r="I52" t="s">
        <v>115</v>
      </c>
      <c r="J52" s="20">
        <v>3</v>
      </c>
      <c r="M52" s="17" t="str">
        <f t="shared" si="3"/>
        <v>森南帆走高跳</v>
      </c>
      <c r="O52" t="e">
        <f>IF(M52=#REF!,0,1)</f>
        <v>#REF!</v>
      </c>
    </row>
    <row r="53" spans="1:15" x14ac:dyDescent="0.15">
      <c r="A53" t="s">
        <v>181</v>
      </c>
      <c r="B53" t="s">
        <v>86</v>
      </c>
      <c r="C53" s="19">
        <v>45556</v>
      </c>
      <c r="D53" t="s">
        <v>228</v>
      </c>
      <c r="E53" t="s">
        <v>70</v>
      </c>
      <c r="F53" t="s">
        <v>169</v>
      </c>
      <c r="G53" s="20">
        <v>110</v>
      </c>
      <c r="H53" t="s">
        <v>71</v>
      </c>
      <c r="I53" t="s">
        <v>164</v>
      </c>
      <c r="J53" s="20">
        <v>6</v>
      </c>
      <c r="M53" s="17" t="str">
        <f t="shared" si="3"/>
        <v>水谷安里走高跳</v>
      </c>
      <c r="O53">
        <f t="shared" si="2"/>
        <v>1</v>
      </c>
    </row>
    <row r="54" spans="1:15" x14ac:dyDescent="0.15">
      <c r="A54" t="s">
        <v>99</v>
      </c>
      <c r="B54" t="s">
        <v>86</v>
      </c>
      <c r="C54" s="19">
        <v>45488</v>
      </c>
      <c r="D54" t="s">
        <v>197</v>
      </c>
      <c r="E54" t="s">
        <v>70</v>
      </c>
      <c r="F54" t="s">
        <v>118</v>
      </c>
      <c r="G54" s="20">
        <v>195</v>
      </c>
      <c r="H54" t="s">
        <v>71</v>
      </c>
      <c r="I54" t="s">
        <v>144</v>
      </c>
      <c r="J54" s="20">
        <v>1</v>
      </c>
      <c r="M54" s="17" t="str">
        <f t="shared" si="3"/>
        <v>西田将季走高跳</v>
      </c>
      <c r="O54">
        <f t="shared" si="2"/>
        <v>1</v>
      </c>
    </row>
    <row r="55" spans="1:15" x14ac:dyDescent="0.15">
      <c r="A55" t="s">
        <v>116</v>
      </c>
      <c r="B55" t="s">
        <v>69</v>
      </c>
      <c r="C55" s="19">
        <v>45416</v>
      </c>
      <c r="D55" t="s">
        <v>230</v>
      </c>
      <c r="E55" t="s">
        <v>73</v>
      </c>
      <c r="F55" t="s">
        <v>79</v>
      </c>
      <c r="G55" s="20">
        <v>410</v>
      </c>
      <c r="H55" t="s">
        <v>71</v>
      </c>
      <c r="I55" t="s">
        <v>72</v>
      </c>
      <c r="J55" s="20">
        <v>1</v>
      </c>
      <c r="M55" s="17" t="str">
        <f t="shared" si="3"/>
        <v>西迫知希棒高跳</v>
      </c>
      <c r="O55">
        <f t="shared" si="2"/>
        <v>1</v>
      </c>
    </row>
    <row r="56" spans="1:15" x14ac:dyDescent="0.15">
      <c r="A56" t="s">
        <v>177</v>
      </c>
      <c r="B56" t="s">
        <v>86</v>
      </c>
      <c r="C56" s="19">
        <v>45543</v>
      </c>
      <c r="D56" t="s">
        <v>230</v>
      </c>
      <c r="E56" t="s">
        <v>70</v>
      </c>
      <c r="F56" t="s">
        <v>121</v>
      </c>
      <c r="G56" s="20">
        <v>140</v>
      </c>
      <c r="H56" t="s">
        <v>71</v>
      </c>
      <c r="I56" t="s">
        <v>179</v>
      </c>
      <c r="J56" s="20">
        <v>2</v>
      </c>
      <c r="M56" s="17" t="str">
        <f t="shared" si="3"/>
        <v>青山千夏走高跳</v>
      </c>
      <c r="O56">
        <f t="shared" si="2"/>
        <v>1</v>
      </c>
    </row>
    <row r="57" spans="1:15" x14ac:dyDescent="0.15">
      <c r="A57" t="s">
        <v>181</v>
      </c>
      <c r="B57" t="s">
        <v>86</v>
      </c>
      <c r="C57" s="19">
        <v>45556</v>
      </c>
      <c r="D57" t="s">
        <v>228</v>
      </c>
      <c r="E57" t="s">
        <v>70</v>
      </c>
      <c r="F57" t="s">
        <v>185</v>
      </c>
      <c r="G57" s="20">
        <v>120</v>
      </c>
      <c r="H57" t="s">
        <v>71</v>
      </c>
      <c r="I57" t="s">
        <v>128</v>
      </c>
      <c r="J57" s="20">
        <v>6</v>
      </c>
      <c r="M57" s="17" t="str">
        <f t="shared" si="3"/>
        <v>石川知奈走高跳</v>
      </c>
      <c r="O57">
        <f t="shared" si="2"/>
        <v>1</v>
      </c>
    </row>
    <row r="58" spans="1:15" x14ac:dyDescent="0.15">
      <c r="A58" t="s">
        <v>181</v>
      </c>
      <c r="B58" t="s">
        <v>86</v>
      </c>
      <c r="C58" s="19">
        <v>45556</v>
      </c>
      <c r="D58" t="s">
        <v>228</v>
      </c>
      <c r="E58" t="s">
        <v>70</v>
      </c>
      <c r="F58" t="s">
        <v>217</v>
      </c>
      <c r="G58" s="20">
        <v>115</v>
      </c>
      <c r="H58" t="s">
        <v>71</v>
      </c>
      <c r="I58" t="s">
        <v>165</v>
      </c>
      <c r="J58" s="20">
        <v>5</v>
      </c>
      <c r="M58" s="17" t="str">
        <f t="shared" si="3"/>
        <v>前田樹里走高跳</v>
      </c>
      <c r="O58">
        <f t="shared" si="2"/>
        <v>1</v>
      </c>
    </row>
    <row r="59" spans="1:15" x14ac:dyDescent="0.15">
      <c r="A59" t="s">
        <v>209</v>
      </c>
      <c r="B59" t="s">
        <v>86</v>
      </c>
      <c r="C59" s="19">
        <v>45445</v>
      </c>
      <c r="D59" t="s">
        <v>131</v>
      </c>
      <c r="E59" t="s">
        <v>73</v>
      </c>
      <c r="F59" t="s">
        <v>217</v>
      </c>
      <c r="G59" s="20">
        <v>100</v>
      </c>
      <c r="H59" t="s">
        <v>71</v>
      </c>
      <c r="I59" t="s">
        <v>165</v>
      </c>
      <c r="J59" s="20">
        <v>5</v>
      </c>
      <c r="M59" s="17" t="str">
        <f t="shared" si="3"/>
        <v>前田樹里棒高跳</v>
      </c>
      <c r="O59">
        <f t="shared" si="2"/>
        <v>1</v>
      </c>
    </row>
    <row r="60" spans="1:15" x14ac:dyDescent="0.15">
      <c r="A60" t="s">
        <v>209</v>
      </c>
      <c r="B60" t="s">
        <v>86</v>
      </c>
      <c r="C60" s="19">
        <v>45445</v>
      </c>
      <c r="D60" t="s">
        <v>226</v>
      </c>
      <c r="E60" t="s">
        <v>70</v>
      </c>
      <c r="F60" t="s">
        <v>107</v>
      </c>
      <c r="G60" s="20">
        <v>140</v>
      </c>
      <c r="H60" t="s">
        <v>71</v>
      </c>
      <c r="I60" t="s">
        <v>210</v>
      </c>
      <c r="J60" s="20">
        <v>3</v>
      </c>
      <c r="M60" s="17" t="str">
        <f t="shared" si="3"/>
        <v>前田托海走高跳</v>
      </c>
      <c r="O60">
        <f t="shared" si="2"/>
        <v>1</v>
      </c>
    </row>
    <row r="61" spans="1:15" x14ac:dyDescent="0.15">
      <c r="A61" t="s">
        <v>135</v>
      </c>
      <c r="B61" t="s">
        <v>69</v>
      </c>
      <c r="C61" s="19">
        <v>45458</v>
      </c>
      <c r="D61" t="s">
        <v>75</v>
      </c>
      <c r="E61" t="s">
        <v>73</v>
      </c>
      <c r="F61" t="s">
        <v>107</v>
      </c>
      <c r="G61" s="20">
        <v>390</v>
      </c>
      <c r="H61" t="s">
        <v>71</v>
      </c>
      <c r="I61" t="s">
        <v>235</v>
      </c>
      <c r="J61" s="20">
        <v>3</v>
      </c>
      <c r="M61" s="17" t="str">
        <f t="shared" si="3"/>
        <v>前田托海棒高跳</v>
      </c>
      <c r="O61">
        <f t="shared" si="2"/>
        <v>1</v>
      </c>
    </row>
    <row r="62" spans="1:15" x14ac:dyDescent="0.15">
      <c r="A62" t="s">
        <v>139</v>
      </c>
      <c r="B62" t="s">
        <v>69</v>
      </c>
      <c r="C62" s="19">
        <v>45438</v>
      </c>
      <c r="D62" t="s">
        <v>229</v>
      </c>
      <c r="E62" t="s">
        <v>70</v>
      </c>
      <c r="F62" t="s">
        <v>184</v>
      </c>
      <c r="G62" s="20">
        <v>115</v>
      </c>
      <c r="H62" t="s">
        <v>71</v>
      </c>
      <c r="I62" t="s">
        <v>128</v>
      </c>
      <c r="J62" s="20">
        <v>5</v>
      </c>
      <c r="M62" s="17" t="str">
        <f t="shared" si="3"/>
        <v>曽根楓太走高跳</v>
      </c>
      <c r="O62">
        <f t="shared" si="2"/>
        <v>1</v>
      </c>
    </row>
    <row r="63" spans="1:15" x14ac:dyDescent="0.15">
      <c r="A63" t="s">
        <v>99</v>
      </c>
      <c r="B63" t="s">
        <v>86</v>
      </c>
      <c r="C63" s="19">
        <v>45488</v>
      </c>
      <c r="D63" t="s">
        <v>202</v>
      </c>
      <c r="E63" t="s">
        <v>70</v>
      </c>
      <c r="F63" t="s">
        <v>141</v>
      </c>
      <c r="G63" s="20">
        <v>130</v>
      </c>
      <c r="H63" t="s">
        <v>71</v>
      </c>
      <c r="I63" t="s">
        <v>128</v>
      </c>
      <c r="J63" s="20">
        <v>1</v>
      </c>
      <c r="M63" s="17" t="str">
        <f t="shared" si="3"/>
        <v>早川莉心走高跳</v>
      </c>
      <c r="O63">
        <f t="shared" si="2"/>
        <v>1</v>
      </c>
    </row>
    <row r="64" spans="1:15" x14ac:dyDescent="0.15">
      <c r="A64" t="s">
        <v>209</v>
      </c>
      <c r="B64" t="s">
        <v>86</v>
      </c>
      <c r="C64" s="19">
        <v>45445</v>
      </c>
      <c r="D64" t="s">
        <v>231</v>
      </c>
      <c r="E64" t="s">
        <v>70</v>
      </c>
      <c r="F64" t="s">
        <v>162</v>
      </c>
      <c r="G64" s="20">
        <v>164</v>
      </c>
      <c r="H64" t="s">
        <v>71</v>
      </c>
      <c r="I64" t="s">
        <v>144</v>
      </c>
      <c r="J64" s="20">
        <v>2</v>
      </c>
      <c r="M64" s="17" t="str">
        <f t="shared" si="3"/>
        <v>相内亮汰走高跳</v>
      </c>
      <c r="O64">
        <f t="shared" ref="O64:O106" si="4">IF(M64=M63,0,1)</f>
        <v>1</v>
      </c>
    </row>
    <row r="65" spans="1:15" x14ac:dyDescent="0.15">
      <c r="A65" t="s">
        <v>259</v>
      </c>
      <c r="B65" t="s">
        <v>86</v>
      </c>
      <c r="C65" s="19">
        <v>45487</v>
      </c>
      <c r="D65" t="s">
        <v>265</v>
      </c>
      <c r="E65" t="s">
        <v>70</v>
      </c>
      <c r="F65" t="s">
        <v>134</v>
      </c>
      <c r="G65" s="20">
        <v>150</v>
      </c>
      <c r="H65" t="s">
        <v>71</v>
      </c>
      <c r="I65" t="s">
        <v>258</v>
      </c>
      <c r="J65" s="20">
        <v>2</v>
      </c>
      <c r="M65" s="17" t="str">
        <f t="shared" si="3"/>
        <v>相馬羽夏走高跳</v>
      </c>
      <c r="O65">
        <f t="shared" si="4"/>
        <v>1</v>
      </c>
    </row>
    <row r="66" spans="1:15" x14ac:dyDescent="0.15">
      <c r="A66" t="s">
        <v>99</v>
      </c>
      <c r="B66" t="s">
        <v>86</v>
      </c>
      <c r="C66" s="19">
        <v>45488</v>
      </c>
      <c r="D66" t="s">
        <v>202</v>
      </c>
      <c r="E66" t="s">
        <v>70</v>
      </c>
      <c r="F66" t="s">
        <v>96</v>
      </c>
      <c r="G66" s="20">
        <v>150</v>
      </c>
      <c r="H66" t="s">
        <v>71</v>
      </c>
      <c r="I66" t="s">
        <v>144</v>
      </c>
      <c r="J66" s="20">
        <v>2</v>
      </c>
      <c r="M66" s="17" t="str">
        <f t="shared" ref="M66:M97" si="5">F66&amp;E66</f>
        <v>村上晴風走高跳</v>
      </c>
      <c r="O66" t="e">
        <f>IF(M66=#REF!,0,1)</f>
        <v>#REF!</v>
      </c>
    </row>
    <row r="67" spans="1:15" x14ac:dyDescent="0.15">
      <c r="A67" t="s">
        <v>181</v>
      </c>
      <c r="B67" t="s">
        <v>86</v>
      </c>
      <c r="C67" s="19">
        <v>45556</v>
      </c>
      <c r="D67" t="s">
        <v>229</v>
      </c>
      <c r="E67" t="s">
        <v>70</v>
      </c>
      <c r="F67" t="s">
        <v>151</v>
      </c>
      <c r="G67" s="20">
        <v>125</v>
      </c>
      <c r="H67" t="s">
        <v>71</v>
      </c>
      <c r="I67" t="s">
        <v>165</v>
      </c>
      <c r="J67" s="20">
        <v>6</v>
      </c>
      <c r="M67" s="17" t="str">
        <f t="shared" si="5"/>
        <v>大須賀颯太走高跳</v>
      </c>
      <c r="O67">
        <f t="shared" si="4"/>
        <v>1</v>
      </c>
    </row>
    <row r="68" spans="1:15" x14ac:dyDescent="0.15">
      <c r="A68" t="s">
        <v>99</v>
      </c>
      <c r="B68" t="s">
        <v>86</v>
      </c>
      <c r="C68" s="19">
        <v>45488</v>
      </c>
      <c r="D68" t="s">
        <v>202</v>
      </c>
      <c r="E68" t="s">
        <v>70</v>
      </c>
      <c r="F68" t="s">
        <v>203</v>
      </c>
      <c r="G68" s="20">
        <v>130</v>
      </c>
      <c r="H68" t="s">
        <v>71</v>
      </c>
      <c r="I68" t="s">
        <v>128</v>
      </c>
      <c r="J68" s="20">
        <v>3</v>
      </c>
      <c r="M68" s="17" t="str">
        <f t="shared" si="5"/>
        <v>大内埜瑚走高跳</v>
      </c>
      <c r="O68">
        <f t="shared" si="4"/>
        <v>1</v>
      </c>
    </row>
    <row r="69" spans="1:15" x14ac:dyDescent="0.15">
      <c r="A69" t="s">
        <v>224</v>
      </c>
      <c r="B69" t="s">
        <v>86</v>
      </c>
      <c r="C69" s="19">
        <v>45528</v>
      </c>
      <c r="D69" t="s">
        <v>87</v>
      </c>
      <c r="E69" t="s">
        <v>70</v>
      </c>
      <c r="F69" t="s">
        <v>207</v>
      </c>
      <c r="G69" s="20">
        <v>155</v>
      </c>
      <c r="H69" t="s">
        <v>71</v>
      </c>
      <c r="I69" t="s">
        <v>72</v>
      </c>
      <c r="J69" s="20">
        <v>2</v>
      </c>
      <c r="M69" s="17" t="str">
        <f t="shared" si="5"/>
        <v>大友翔晴走高跳</v>
      </c>
      <c r="O69">
        <f t="shared" si="4"/>
        <v>1</v>
      </c>
    </row>
    <row r="70" spans="1:15" x14ac:dyDescent="0.15">
      <c r="A70" t="s">
        <v>135</v>
      </c>
      <c r="B70" t="s">
        <v>69</v>
      </c>
      <c r="C70" s="19">
        <v>45458</v>
      </c>
      <c r="D70" t="s">
        <v>75</v>
      </c>
      <c r="E70" t="s">
        <v>70</v>
      </c>
      <c r="F70" t="s">
        <v>200</v>
      </c>
      <c r="G70" s="20">
        <v>140</v>
      </c>
      <c r="H70" t="s">
        <v>71</v>
      </c>
      <c r="I70" t="s">
        <v>238</v>
      </c>
      <c r="J70" s="20">
        <v>1</v>
      </c>
      <c r="M70" s="17" t="str">
        <f t="shared" si="5"/>
        <v>大林快翔走高跳</v>
      </c>
      <c r="O70">
        <f t="shared" si="4"/>
        <v>1</v>
      </c>
    </row>
    <row r="71" spans="1:15" x14ac:dyDescent="0.15">
      <c r="A71" t="s">
        <v>68</v>
      </c>
      <c r="B71" t="s">
        <v>69</v>
      </c>
      <c r="C71" s="19">
        <v>45410</v>
      </c>
      <c r="D71" t="s">
        <v>226</v>
      </c>
      <c r="E71" t="s">
        <v>73</v>
      </c>
      <c r="F71" t="s">
        <v>137</v>
      </c>
      <c r="G71" s="20">
        <v>230</v>
      </c>
      <c r="H71" t="s">
        <v>71</v>
      </c>
      <c r="I71" t="s">
        <v>235</v>
      </c>
      <c r="J71" s="20">
        <v>3</v>
      </c>
      <c r="M71" s="17" t="str">
        <f t="shared" si="5"/>
        <v>竹岡瑚珀棒高跳</v>
      </c>
      <c r="O71">
        <f t="shared" si="4"/>
        <v>1</v>
      </c>
    </row>
    <row r="72" spans="1:15" x14ac:dyDescent="0.15">
      <c r="A72" t="s">
        <v>251</v>
      </c>
      <c r="B72" t="s">
        <v>252</v>
      </c>
      <c r="C72" s="19">
        <v>45564</v>
      </c>
      <c r="D72" t="s">
        <v>81</v>
      </c>
      <c r="E72" t="s">
        <v>73</v>
      </c>
      <c r="F72" t="s">
        <v>254</v>
      </c>
      <c r="G72" s="20">
        <v>210</v>
      </c>
      <c r="H72" t="s">
        <v>71</v>
      </c>
      <c r="I72" t="s">
        <v>253</v>
      </c>
      <c r="J72" s="20">
        <v>3</v>
      </c>
      <c r="M72" s="17" t="str">
        <f t="shared" si="5"/>
        <v>竹岡琥珀棒高跳</v>
      </c>
      <c r="O72">
        <f t="shared" si="4"/>
        <v>1</v>
      </c>
    </row>
    <row r="73" spans="1:15" x14ac:dyDescent="0.15">
      <c r="A73" t="s">
        <v>135</v>
      </c>
      <c r="B73" t="s">
        <v>69</v>
      </c>
      <c r="C73" s="19">
        <v>45458</v>
      </c>
      <c r="D73" t="s">
        <v>75</v>
      </c>
      <c r="E73" t="s">
        <v>70</v>
      </c>
      <c r="F73" t="s">
        <v>199</v>
      </c>
      <c r="G73" s="20">
        <v>140</v>
      </c>
      <c r="H73" t="s">
        <v>71</v>
      </c>
      <c r="I73" t="s">
        <v>272</v>
      </c>
      <c r="J73" s="20">
        <v>2</v>
      </c>
      <c r="M73" s="17" t="str">
        <f t="shared" si="5"/>
        <v>竹瀬悠真走高跳</v>
      </c>
      <c r="O73">
        <f t="shared" si="4"/>
        <v>1</v>
      </c>
    </row>
    <row r="74" spans="1:15" x14ac:dyDescent="0.15">
      <c r="A74" t="s">
        <v>243</v>
      </c>
      <c r="B74" t="s">
        <v>244</v>
      </c>
      <c r="C74" s="19">
        <v>45456</v>
      </c>
      <c r="D74" t="s">
        <v>277</v>
      </c>
      <c r="E74" t="s">
        <v>70</v>
      </c>
      <c r="F74" t="s">
        <v>100</v>
      </c>
      <c r="G74" s="20">
        <v>180</v>
      </c>
      <c r="H74" t="s">
        <v>245</v>
      </c>
      <c r="I74" t="s">
        <v>270</v>
      </c>
      <c r="J74" s="20">
        <v>3</v>
      </c>
      <c r="M74" s="17" t="str">
        <f t="shared" si="5"/>
        <v>中村志瞳走高跳</v>
      </c>
      <c r="O74">
        <f t="shared" si="4"/>
        <v>1</v>
      </c>
    </row>
    <row r="75" spans="1:15" x14ac:dyDescent="0.15">
      <c r="A75" t="s">
        <v>85</v>
      </c>
      <c r="B75" t="s">
        <v>86</v>
      </c>
      <c r="C75" s="19">
        <v>45423</v>
      </c>
      <c r="D75" t="s">
        <v>231</v>
      </c>
      <c r="E75" t="s">
        <v>73</v>
      </c>
      <c r="F75" t="s">
        <v>94</v>
      </c>
      <c r="G75" s="20">
        <v>421</v>
      </c>
      <c r="H75" t="s">
        <v>71</v>
      </c>
      <c r="I75" t="s">
        <v>144</v>
      </c>
      <c r="J75" s="20">
        <v>2</v>
      </c>
      <c r="M75" s="17" t="str">
        <f t="shared" si="5"/>
        <v>中田隼翔棒高跳</v>
      </c>
      <c r="O75">
        <f t="shared" si="4"/>
        <v>1</v>
      </c>
    </row>
    <row r="76" spans="1:15" x14ac:dyDescent="0.15">
      <c r="A76" t="s">
        <v>135</v>
      </c>
      <c r="B76" t="s">
        <v>69</v>
      </c>
      <c r="C76" s="19">
        <v>45458</v>
      </c>
      <c r="D76" t="s">
        <v>75</v>
      </c>
      <c r="E76" t="s">
        <v>70</v>
      </c>
      <c r="F76" t="s">
        <v>127</v>
      </c>
      <c r="G76" s="20">
        <v>158</v>
      </c>
      <c r="H76" t="s">
        <v>71</v>
      </c>
      <c r="I76" t="s">
        <v>238</v>
      </c>
      <c r="J76" s="20">
        <v>2</v>
      </c>
      <c r="M76" s="17" t="str">
        <f t="shared" si="5"/>
        <v>長谷川大巧走高跳</v>
      </c>
      <c r="O76">
        <f t="shared" si="4"/>
        <v>1</v>
      </c>
    </row>
    <row r="77" spans="1:15" x14ac:dyDescent="0.15">
      <c r="A77" t="s">
        <v>209</v>
      </c>
      <c r="B77" t="s">
        <v>86</v>
      </c>
      <c r="C77" s="19">
        <v>45445</v>
      </c>
      <c r="D77" t="s">
        <v>131</v>
      </c>
      <c r="E77" t="s">
        <v>73</v>
      </c>
      <c r="F77" t="s">
        <v>218</v>
      </c>
      <c r="G77" s="20">
        <v>130</v>
      </c>
      <c r="H77" t="s">
        <v>71</v>
      </c>
      <c r="I77" t="s">
        <v>210</v>
      </c>
      <c r="J77" s="20">
        <v>5</v>
      </c>
      <c r="M77" s="17" t="str">
        <f t="shared" si="5"/>
        <v>天野心乃棒高跳</v>
      </c>
      <c r="O77">
        <f t="shared" si="4"/>
        <v>1</v>
      </c>
    </row>
    <row r="78" spans="1:15" x14ac:dyDescent="0.15">
      <c r="A78" t="s">
        <v>186</v>
      </c>
      <c r="B78" t="s">
        <v>227</v>
      </c>
      <c r="C78" s="19">
        <v>45577</v>
      </c>
      <c r="D78" t="s">
        <v>197</v>
      </c>
      <c r="E78" t="s">
        <v>73</v>
      </c>
      <c r="F78" t="s">
        <v>106</v>
      </c>
      <c r="G78" s="20">
        <v>380</v>
      </c>
      <c r="H78" t="s">
        <v>71</v>
      </c>
      <c r="I78" t="s">
        <v>275</v>
      </c>
      <c r="J78" s="20">
        <v>3</v>
      </c>
      <c r="M78" s="17" t="str">
        <f t="shared" si="5"/>
        <v>田村樹棒高跳</v>
      </c>
      <c r="O78">
        <f t="shared" si="4"/>
        <v>1</v>
      </c>
    </row>
    <row r="79" spans="1:15" x14ac:dyDescent="0.15">
      <c r="A79" t="s">
        <v>122</v>
      </c>
      <c r="B79" t="s">
        <v>69</v>
      </c>
      <c r="C79" s="19">
        <v>45429</v>
      </c>
      <c r="D79" t="s">
        <v>95</v>
      </c>
      <c r="E79" t="s">
        <v>70</v>
      </c>
      <c r="F79" t="s">
        <v>208</v>
      </c>
      <c r="G79" s="20">
        <v>130</v>
      </c>
      <c r="H79" t="s">
        <v>71</v>
      </c>
      <c r="I79" t="s">
        <v>234</v>
      </c>
      <c r="J79" s="20">
        <v>2</v>
      </c>
      <c r="M79" s="17" t="str">
        <f t="shared" si="5"/>
        <v>田村優羽走高跳</v>
      </c>
      <c r="O79">
        <f t="shared" si="4"/>
        <v>1</v>
      </c>
    </row>
    <row r="80" spans="1:15" x14ac:dyDescent="0.15">
      <c r="A80" t="s">
        <v>181</v>
      </c>
      <c r="B80" t="s">
        <v>86</v>
      </c>
      <c r="C80" s="19">
        <v>45556</v>
      </c>
      <c r="D80" t="s">
        <v>228</v>
      </c>
      <c r="E80" t="s">
        <v>70</v>
      </c>
      <c r="F80" t="s">
        <v>170</v>
      </c>
      <c r="G80" s="20">
        <v>120</v>
      </c>
      <c r="H80" t="s">
        <v>71</v>
      </c>
      <c r="I80" t="s">
        <v>165</v>
      </c>
      <c r="J80" s="20">
        <v>6</v>
      </c>
      <c r="M80" s="17" t="str">
        <f t="shared" si="5"/>
        <v>田邉瑠子走高跳</v>
      </c>
      <c r="O80">
        <f t="shared" si="4"/>
        <v>1</v>
      </c>
    </row>
    <row r="81" spans="1:15" x14ac:dyDescent="0.15">
      <c r="A81" t="s">
        <v>139</v>
      </c>
      <c r="B81" t="s">
        <v>69</v>
      </c>
      <c r="C81" s="19">
        <v>45438</v>
      </c>
      <c r="D81" t="s">
        <v>229</v>
      </c>
      <c r="E81" t="s">
        <v>70</v>
      </c>
      <c r="F81" t="s">
        <v>219</v>
      </c>
      <c r="G81" s="20">
        <v>100</v>
      </c>
      <c r="H81" t="s">
        <v>71</v>
      </c>
      <c r="I81" t="s">
        <v>164</v>
      </c>
      <c r="J81" s="20">
        <v>5</v>
      </c>
      <c r="M81" s="17" t="str">
        <f t="shared" si="5"/>
        <v>土本柊羽走高跳</v>
      </c>
      <c r="O81">
        <f t="shared" si="4"/>
        <v>1</v>
      </c>
    </row>
    <row r="82" spans="1:15" x14ac:dyDescent="0.15">
      <c r="A82" t="s">
        <v>209</v>
      </c>
      <c r="B82" t="s">
        <v>86</v>
      </c>
      <c r="C82" s="19">
        <v>45445</v>
      </c>
      <c r="D82" t="s">
        <v>231</v>
      </c>
      <c r="E82" t="s">
        <v>70</v>
      </c>
      <c r="F82" t="s">
        <v>195</v>
      </c>
      <c r="G82" s="20">
        <v>140</v>
      </c>
      <c r="H82" t="s">
        <v>71</v>
      </c>
      <c r="I82" t="s">
        <v>74</v>
      </c>
      <c r="J82" s="20">
        <v>1</v>
      </c>
      <c r="M82" s="17" t="str">
        <f t="shared" si="5"/>
        <v>藤江冬羽走高跳</v>
      </c>
      <c r="O82">
        <f t="shared" si="4"/>
        <v>1</v>
      </c>
    </row>
    <row r="83" spans="1:15" x14ac:dyDescent="0.15">
      <c r="A83" t="s">
        <v>248</v>
      </c>
      <c r="B83" t="s">
        <v>249</v>
      </c>
      <c r="C83" s="19">
        <v>45536</v>
      </c>
      <c r="D83" t="s">
        <v>263</v>
      </c>
      <c r="E83" t="s">
        <v>73</v>
      </c>
      <c r="F83" t="s">
        <v>148</v>
      </c>
      <c r="G83" s="20">
        <v>300</v>
      </c>
      <c r="H83" t="s">
        <v>71</v>
      </c>
      <c r="I83" t="s">
        <v>82</v>
      </c>
      <c r="J83" s="20">
        <v>3</v>
      </c>
      <c r="M83" s="17" t="str">
        <f t="shared" si="5"/>
        <v>苫米地泰輝棒高跳</v>
      </c>
      <c r="O83">
        <f t="shared" si="4"/>
        <v>1</v>
      </c>
    </row>
    <row r="84" spans="1:15" x14ac:dyDescent="0.15">
      <c r="A84" t="s">
        <v>251</v>
      </c>
      <c r="B84" t="s">
        <v>252</v>
      </c>
      <c r="C84" s="19">
        <v>45564</v>
      </c>
      <c r="D84" t="s">
        <v>229</v>
      </c>
      <c r="E84" t="s">
        <v>70</v>
      </c>
      <c r="F84" t="s">
        <v>152</v>
      </c>
      <c r="G84" s="20">
        <v>125</v>
      </c>
      <c r="H84" t="s">
        <v>71</v>
      </c>
      <c r="I84" t="s">
        <v>274</v>
      </c>
      <c r="J84" s="20">
        <v>6</v>
      </c>
      <c r="M84" s="17" t="str">
        <f t="shared" si="5"/>
        <v>板岡朝陽走高跳</v>
      </c>
      <c r="O84">
        <f t="shared" si="4"/>
        <v>1</v>
      </c>
    </row>
    <row r="85" spans="1:15" x14ac:dyDescent="0.15">
      <c r="A85" t="s">
        <v>122</v>
      </c>
      <c r="B85" t="s">
        <v>69</v>
      </c>
      <c r="C85" s="19">
        <v>45428</v>
      </c>
      <c r="D85" t="s">
        <v>87</v>
      </c>
      <c r="E85" t="s">
        <v>73</v>
      </c>
      <c r="F85" t="s">
        <v>103</v>
      </c>
      <c r="G85" s="20">
        <v>330</v>
      </c>
      <c r="H85" t="s">
        <v>71</v>
      </c>
      <c r="I85" t="s">
        <v>236</v>
      </c>
      <c r="J85" s="20">
        <v>3</v>
      </c>
      <c r="M85" s="17" t="str">
        <f t="shared" si="5"/>
        <v>飯島空輝棒高跳</v>
      </c>
      <c r="O85">
        <f t="shared" si="4"/>
        <v>1</v>
      </c>
    </row>
    <row r="86" spans="1:15" x14ac:dyDescent="0.15">
      <c r="A86" t="s">
        <v>177</v>
      </c>
      <c r="B86" t="s">
        <v>86</v>
      </c>
      <c r="C86" s="19">
        <v>45542</v>
      </c>
      <c r="D86" t="s">
        <v>231</v>
      </c>
      <c r="E86" t="s">
        <v>73</v>
      </c>
      <c r="F86" t="s">
        <v>93</v>
      </c>
      <c r="G86" s="20">
        <v>380</v>
      </c>
      <c r="H86" t="s">
        <v>71</v>
      </c>
      <c r="I86" t="s">
        <v>102</v>
      </c>
      <c r="J86" s="20">
        <v>2</v>
      </c>
      <c r="M86" s="17" t="str">
        <f t="shared" si="5"/>
        <v>飯野佑芯棒高跳</v>
      </c>
      <c r="O86">
        <f t="shared" si="4"/>
        <v>1</v>
      </c>
    </row>
    <row r="87" spans="1:15" x14ac:dyDescent="0.15">
      <c r="A87" t="s">
        <v>224</v>
      </c>
      <c r="B87" t="s">
        <v>86</v>
      </c>
      <c r="C87" s="19">
        <v>45528</v>
      </c>
      <c r="D87" t="s">
        <v>87</v>
      </c>
      <c r="E87" t="s">
        <v>70</v>
      </c>
      <c r="F87" t="s">
        <v>225</v>
      </c>
      <c r="G87" s="20">
        <v>145</v>
      </c>
      <c r="H87" t="s">
        <v>71</v>
      </c>
      <c r="I87" t="s">
        <v>74</v>
      </c>
      <c r="J87" s="20">
        <v>1</v>
      </c>
      <c r="M87" s="17" t="str">
        <f t="shared" si="5"/>
        <v>飛澤瑠李走高跳</v>
      </c>
      <c r="O87">
        <f t="shared" si="4"/>
        <v>1</v>
      </c>
    </row>
    <row r="88" spans="1:15" x14ac:dyDescent="0.15">
      <c r="A88" t="s">
        <v>243</v>
      </c>
      <c r="B88" t="s">
        <v>244</v>
      </c>
      <c r="C88" s="19">
        <v>45454</v>
      </c>
      <c r="D88" t="s">
        <v>266</v>
      </c>
      <c r="E88" t="s">
        <v>73</v>
      </c>
      <c r="F88" t="s">
        <v>113</v>
      </c>
      <c r="G88" s="20">
        <v>310</v>
      </c>
      <c r="H88" t="s">
        <v>71</v>
      </c>
      <c r="I88" t="s">
        <v>270</v>
      </c>
      <c r="J88" s="20">
        <v>3</v>
      </c>
      <c r="M88" s="17" t="str">
        <f t="shared" si="5"/>
        <v>富永咲愛棒高跳</v>
      </c>
      <c r="O88">
        <f t="shared" si="4"/>
        <v>1</v>
      </c>
    </row>
    <row r="89" spans="1:15" x14ac:dyDescent="0.15">
      <c r="A89" t="s">
        <v>99</v>
      </c>
      <c r="B89" t="s">
        <v>86</v>
      </c>
      <c r="C89" s="19">
        <v>45488</v>
      </c>
      <c r="D89" t="s">
        <v>197</v>
      </c>
      <c r="E89" t="s">
        <v>70</v>
      </c>
      <c r="F89" t="s">
        <v>198</v>
      </c>
      <c r="G89" s="20">
        <v>130</v>
      </c>
      <c r="H89" t="s">
        <v>71</v>
      </c>
      <c r="I89" t="s">
        <v>160</v>
      </c>
      <c r="J89" s="20">
        <v>1</v>
      </c>
      <c r="M89" s="17" t="str">
        <f t="shared" si="5"/>
        <v>服部翔大走高跳</v>
      </c>
      <c r="O89" t="e">
        <f>IF(M89=#REF!,0,1)</f>
        <v>#REF!</v>
      </c>
    </row>
    <row r="90" spans="1:15" x14ac:dyDescent="0.15">
      <c r="A90" t="s">
        <v>259</v>
      </c>
      <c r="B90" t="s">
        <v>86</v>
      </c>
      <c r="C90" s="19">
        <v>45486</v>
      </c>
      <c r="D90" t="s">
        <v>278</v>
      </c>
      <c r="E90" t="s">
        <v>73</v>
      </c>
      <c r="F90" t="s">
        <v>104</v>
      </c>
      <c r="G90" s="20">
        <v>390</v>
      </c>
      <c r="H90" t="s">
        <v>71</v>
      </c>
      <c r="I90" t="s">
        <v>275</v>
      </c>
      <c r="J90" t="s">
        <v>155</v>
      </c>
      <c r="M90" s="17" t="str">
        <f t="shared" si="5"/>
        <v>福田悠介棒高跳</v>
      </c>
      <c r="O90">
        <f t="shared" si="4"/>
        <v>1</v>
      </c>
    </row>
    <row r="91" spans="1:15" x14ac:dyDescent="0.15">
      <c r="A91" t="s">
        <v>112</v>
      </c>
      <c r="B91" t="s">
        <v>86</v>
      </c>
      <c r="C91" s="19">
        <v>45508</v>
      </c>
      <c r="D91" t="s">
        <v>231</v>
      </c>
      <c r="E91" t="s">
        <v>73</v>
      </c>
      <c r="F91" t="s">
        <v>204</v>
      </c>
      <c r="G91" s="20">
        <v>340</v>
      </c>
      <c r="H91" t="s">
        <v>71</v>
      </c>
      <c r="I91" t="s">
        <v>144</v>
      </c>
      <c r="J91" s="20">
        <v>2</v>
      </c>
      <c r="M91" s="17" t="str">
        <f t="shared" si="5"/>
        <v>福田涼介棒高跳</v>
      </c>
      <c r="O91">
        <f t="shared" si="4"/>
        <v>1</v>
      </c>
    </row>
    <row r="92" spans="1:15" x14ac:dyDescent="0.15">
      <c r="A92" t="s">
        <v>99</v>
      </c>
      <c r="B92" t="s">
        <v>86</v>
      </c>
      <c r="C92" s="19">
        <v>45488</v>
      </c>
      <c r="D92" t="s">
        <v>197</v>
      </c>
      <c r="E92" t="s">
        <v>73</v>
      </c>
      <c r="F92" t="s">
        <v>158</v>
      </c>
      <c r="G92" s="20">
        <v>340</v>
      </c>
      <c r="H92" t="s">
        <v>71</v>
      </c>
      <c r="I92" t="s">
        <v>144</v>
      </c>
      <c r="J92" s="20">
        <v>2</v>
      </c>
      <c r="M92" s="17" t="str">
        <f t="shared" si="5"/>
        <v>福田凉介棒高跳</v>
      </c>
      <c r="O92">
        <f t="shared" si="4"/>
        <v>1</v>
      </c>
    </row>
    <row r="93" spans="1:15" x14ac:dyDescent="0.15">
      <c r="A93" t="s">
        <v>209</v>
      </c>
      <c r="B93" t="s">
        <v>86</v>
      </c>
      <c r="C93" s="19">
        <v>45445</v>
      </c>
      <c r="D93" t="s">
        <v>123</v>
      </c>
      <c r="E93" t="s">
        <v>70</v>
      </c>
      <c r="F93" t="s">
        <v>176</v>
      </c>
      <c r="G93" s="20">
        <v>120</v>
      </c>
      <c r="H93" t="s">
        <v>71</v>
      </c>
      <c r="I93" t="s">
        <v>140</v>
      </c>
      <c r="J93" s="20">
        <v>6</v>
      </c>
      <c r="M93" s="17" t="str">
        <f t="shared" si="5"/>
        <v>平賀絆走高跳</v>
      </c>
      <c r="O93">
        <f t="shared" si="4"/>
        <v>1</v>
      </c>
    </row>
    <row r="94" spans="1:15" x14ac:dyDescent="0.15">
      <c r="A94" t="s">
        <v>112</v>
      </c>
      <c r="B94" t="s">
        <v>86</v>
      </c>
      <c r="C94" s="19">
        <v>45508</v>
      </c>
      <c r="D94" t="s">
        <v>226</v>
      </c>
      <c r="E94" t="s">
        <v>70</v>
      </c>
      <c r="F94" t="s">
        <v>172</v>
      </c>
      <c r="G94" s="20">
        <v>160</v>
      </c>
      <c r="H94" t="s">
        <v>71</v>
      </c>
      <c r="I94" t="s">
        <v>105</v>
      </c>
      <c r="J94" s="20">
        <v>2</v>
      </c>
      <c r="M94" s="17" t="str">
        <f t="shared" si="5"/>
        <v>片川透磨走高跳</v>
      </c>
      <c r="O94">
        <f t="shared" si="4"/>
        <v>1</v>
      </c>
    </row>
    <row r="95" spans="1:15" x14ac:dyDescent="0.15">
      <c r="A95" t="s">
        <v>246</v>
      </c>
      <c r="B95" t="s">
        <v>247</v>
      </c>
      <c r="C95" s="19">
        <v>45514</v>
      </c>
      <c r="D95" t="s">
        <v>277</v>
      </c>
      <c r="E95" t="s">
        <v>73</v>
      </c>
      <c r="F95" t="s">
        <v>145</v>
      </c>
      <c r="G95" s="20">
        <v>430</v>
      </c>
      <c r="H95" t="s">
        <v>71</v>
      </c>
      <c r="I95" t="s">
        <v>102</v>
      </c>
      <c r="J95">
        <v>2</v>
      </c>
      <c r="M95" s="17" t="str">
        <f t="shared" si="5"/>
        <v>豊原隆介棒高跳</v>
      </c>
      <c r="O95" t="e">
        <f>IF(M95=#REF!,0,1)</f>
        <v>#REF!</v>
      </c>
    </row>
    <row r="96" spans="1:15" x14ac:dyDescent="0.15">
      <c r="A96" t="s">
        <v>99</v>
      </c>
      <c r="B96" t="s">
        <v>86</v>
      </c>
      <c r="C96" s="19">
        <v>45488</v>
      </c>
      <c r="D96" t="s">
        <v>197</v>
      </c>
      <c r="E96" t="s">
        <v>73</v>
      </c>
      <c r="F96" t="s">
        <v>136</v>
      </c>
      <c r="G96" s="20">
        <v>280</v>
      </c>
      <c r="H96" t="s">
        <v>71</v>
      </c>
      <c r="I96" t="s">
        <v>102</v>
      </c>
      <c r="J96" s="20">
        <v>1</v>
      </c>
      <c r="M96" s="17" t="str">
        <f t="shared" si="5"/>
        <v>本田櫂晴棒高跳</v>
      </c>
      <c r="O96">
        <f t="shared" si="4"/>
        <v>1</v>
      </c>
    </row>
    <row r="97" spans="1:15" x14ac:dyDescent="0.15">
      <c r="A97" t="s">
        <v>122</v>
      </c>
      <c r="B97" t="s">
        <v>69</v>
      </c>
      <c r="C97" s="19">
        <v>45429</v>
      </c>
      <c r="D97" t="s">
        <v>87</v>
      </c>
      <c r="E97" t="s">
        <v>70</v>
      </c>
      <c r="F97" t="s">
        <v>90</v>
      </c>
      <c r="G97" s="20">
        <v>170</v>
      </c>
      <c r="H97" t="s">
        <v>71</v>
      </c>
      <c r="I97" t="s">
        <v>144</v>
      </c>
      <c r="J97" s="20">
        <v>1</v>
      </c>
      <c r="M97" s="17" t="str">
        <f t="shared" si="5"/>
        <v>木村優生走高跳</v>
      </c>
      <c r="O97">
        <f t="shared" si="4"/>
        <v>1</v>
      </c>
    </row>
    <row r="98" spans="1:15" x14ac:dyDescent="0.15">
      <c r="A98" t="s">
        <v>224</v>
      </c>
      <c r="B98" t="s">
        <v>86</v>
      </c>
      <c r="C98" s="19">
        <v>45527</v>
      </c>
      <c r="D98" t="s">
        <v>75</v>
      </c>
      <c r="E98" t="s">
        <v>73</v>
      </c>
      <c r="F98" t="s">
        <v>206</v>
      </c>
      <c r="G98" s="20">
        <v>230</v>
      </c>
      <c r="H98" t="s">
        <v>71</v>
      </c>
      <c r="I98" t="s">
        <v>235</v>
      </c>
      <c r="J98" s="20">
        <v>1</v>
      </c>
      <c r="M98" s="17" t="str">
        <f t="shared" ref="M98:M106" si="6">F98&amp;E98</f>
        <v>野中梧葉棒高跳</v>
      </c>
      <c r="O98">
        <f t="shared" si="4"/>
        <v>1</v>
      </c>
    </row>
    <row r="99" spans="1:15" x14ac:dyDescent="0.15">
      <c r="A99" t="s">
        <v>257</v>
      </c>
      <c r="B99" t="s">
        <v>256</v>
      </c>
      <c r="C99" s="19">
        <v>45487</v>
      </c>
      <c r="D99" t="s">
        <v>264</v>
      </c>
      <c r="E99" t="s">
        <v>70</v>
      </c>
      <c r="F99" t="s">
        <v>167</v>
      </c>
      <c r="G99" s="20">
        <v>110</v>
      </c>
      <c r="H99" t="s">
        <v>71</v>
      </c>
      <c r="I99" t="s">
        <v>128</v>
      </c>
      <c r="J99" s="20">
        <v>6</v>
      </c>
      <c r="M99" s="17" t="str">
        <f t="shared" si="6"/>
        <v>矢口桃歌走高跳</v>
      </c>
      <c r="O99">
        <f t="shared" si="4"/>
        <v>1</v>
      </c>
    </row>
    <row r="100" spans="1:15" x14ac:dyDescent="0.15">
      <c r="A100" t="s">
        <v>68</v>
      </c>
      <c r="B100" t="s">
        <v>69</v>
      </c>
      <c r="C100" s="19">
        <v>45410</v>
      </c>
      <c r="D100" t="s">
        <v>231</v>
      </c>
      <c r="E100" t="s">
        <v>70</v>
      </c>
      <c r="F100" t="s">
        <v>178</v>
      </c>
      <c r="G100" s="20">
        <v>145</v>
      </c>
      <c r="H100" t="s">
        <v>71</v>
      </c>
      <c r="I100" t="s">
        <v>273</v>
      </c>
      <c r="J100" s="20">
        <v>3</v>
      </c>
      <c r="M100" s="17" t="str">
        <f t="shared" si="6"/>
        <v>裏野詩恩走高跳</v>
      </c>
      <c r="O100">
        <f t="shared" si="4"/>
        <v>1</v>
      </c>
    </row>
    <row r="101" spans="1:15" x14ac:dyDescent="0.15">
      <c r="A101" t="s">
        <v>181</v>
      </c>
      <c r="B101" t="s">
        <v>86</v>
      </c>
      <c r="C101" s="19">
        <v>45556</v>
      </c>
      <c r="D101" t="s">
        <v>229</v>
      </c>
      <c r="E101" t="s">
        <v>70</v>
      </c>
      <c r="F101" t="s">
        <v>220</v>
      </c>
      <c r="G101" s="20">
        <v>115</v>
      </c>
      <c r="H101" t="s">
        <v>71</v>
      </c>
      <c r="I101" t="s">
        <v>165</v>
      </c>
      <c r="J101" s="20">
        <v>5</v>
      </c>
      <c r="M101" s="17" t="str">
        <f t="shared" si="6"/>
        <v>里見宣親走高跳</v>
      </c>
      <c r="O101">
        <f t="shared" si="4"/>
        <v>1</v>
      </c>
    </row>
    <row r="102" spans="1:15" x14ac:dyDescent="0.15">
      <c r="A102" t="s">
        <v>122</v>
      </c>
      <c r="B102" t="s">
        <v>69</v>
      </c>
      <c r="C102" s="19">
        <v>45429</v>
      </c>
      <c r="D102" t="s">
        <v>87</v>
      </c>
      <c r="E102" t="s">
        <v>70</v>
      </c>
      <c r="F102" t="s">
        <v>101</v>
      </c>
      <c r="G102" s="20">
        <v>203</v>
      </c>
      <c r="H102" t="s">
        <v>71</v>
      </c>
      <c r="I102" t="s">
        <v>236</v>
      </c>
      <c r="J102" s="20">
        <v>3</v>
      </c>
      <c r="M102" s="17" t="str">
        <f t="shared" si="6"/>
        <v>崔宰原走高跳</v>
      </c>
      <c r="O102">
        <f t="shared" si="4"/>
        <v>1</v>
      </c>
    </row>
    <row r="103" spans="1:15" x14ac:dyDescent="0.15">
      <c r="A103" t="s">
        <v>181</v>
      </c>
      <c r="B103" t="s">
        <v>86</v>
      </c>
      <c r="C103" s="19">
        <v>45556</v>
      </c>
      <c r="D103" t="s">
        <v>228</v>
      </c>
      <c r="E103" t="s">
        <v>70</v>
      </c>
      <c r="F103" t="s">
        <v>222</v>
      </c>
      <c r="G103" s="20">
        <v>100</v>
      </c>
      <c r="H103" t="s">
        <v>71</v>
      </c>
      <c r="I103" t="s">
        <v>164</v>
      </c>
      <c r="J103" s="20">
        <v>4</v>
      </c>
      <c r="M103" s="17" t="str">
        <f t="shared" si="6"/>
        <v>澤向茉南走高跳</v>
      </c>
      <c r="O103">
        <f t="shared" si="4"/>
        <v>1</v>
      </c>
    </row>
    <row r="104" spans="1:15" x14ac:dyDescent="0.15">
      <c r="A104" t="s">
        <v>85</v>
      </c>
      <c r="B104" t="s">
        <v>86</v>
      </c>
      <c r="C104" s="19">
        <v>45423</v>
      </c>
      <c r="D104" t="s">
        <v>231</v>
      </c>
      <c r="E104" t="s">
        <v>70</v>
      </c>
      <c r="F104" t="s">
        <v>193</v>
      </c>
      <c r="G104" s="20">
        <v>160</v>
      </c>
      <c r="H104" t="s">
        <v>71</v>
      </c>
      <c r="I104" t="s">
        <v>194</v>
      </c>
      <c r="J104" s="20">
        <v>1</v>
      </c>
      <c r="M104" s="17" t="str">
        <f t="shared" si="6"/>
        <v>齊藤羚真走高跳</v>
      </c>
      <c r="O104">
        <f t="shared" si="4"/>
        <v>1</v>
      </c>
    </row>
    <row r="105" spans="1:15" x14ac:dyDescent="0.15">
      <c r="A105" t="s">
        <v>209</v>
      </c>
      <c r="B105" t="s">
        <v>86</v>
      </c>
      <c r="C105" s="19">
        <v>45445</v>
      </c>
      <c r="D105" t="s">
        <v>123</v>
      </c>
      <c r="E105" t="s">
        <v>70</v>
      </c>
      <c r="F105" t="s">
        <v>213</v>
      </c>
      <c r="G105" s="20">
        <v>115</v>
      </c>
      <c r="H105" t="s">
        <v>71</v>
      </c>
      <c r="I105" t="s">
        <v>140</v>
      </c>
      <c r="J105" s="20">
        <v>5</v>
      </c>
      <c r="M105" s="17" t="str">
        <f t="shared" si="6"/>
        <v>髙橋信尚走高跳</v>
      </c>
      <c r="O105">
        <f t="shared" si="4"/>
        <v>1</v>
      </c>
    </row>
    <row r="106" spans="1:15" x14ac:dyDescent="0.15">
      <c r="A106" t="s">
        <v>261</v>
      </c>
      <c r="B106" t="s">
        <v>260</v>
      </c>
      <c r="C106" s="19" t="s">
        <v>242</v>
      </c>
      <c r="D106" t="s">
        <v>262</v>
      </c>
      <c r="E106" t="s">
        <v>73</v>
      </c>
      <c r="F106" t="s">
        <v>161</v>
      </c>
      <c r="G106">
        <v>280</v>
      </c>
      <c r="H106" t="s">
        <v>71</v>
      </c>
      <c r="I106" t="s">
        <v>271</v>
      </c>
      <c r="J106">
        <v>2</v>
      </c>
      <c r="M106" s="17" t="str">
        <f t="shared" si="6"/>
        <v>髙瀬生楓棒高跳</v>
      </c>
      <c r="O106">
        <f t="shared" si="4"/>
        <v>1</v>
      </c>
    </row>
  </sheetData>
  <sortState ref="A2:M106">
    <sortCondition ref="M2:M106"/>
    <sortCondition descending="1" ref="G2:G106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266" zoomScale="115" zoomScaleNormal="115" workbookViewId="0">
      <selection activeCell="H286" sqref="H286"/>
    </sheetView>
  </sheetViews>
  <sheetFormatPr defaultColWidth="9" defaultRowHeight="13.5" zeroHeight="1" x14ac:dyDescent="0.15"/>
  <cols>
    <col min="1" max="1" width="6.375" style="2" bestFit="1" customWidth="1"/>
    <col min="2" max="2" width="26.875" style="2" bestFit="1" customWidth="1"/>
    <col min="3" max="3" width="12.25" style="2" bestFit="1" customWidth="1"/>
    <col min="4" max="4" width="18.5" style="2" bestFit="1" customWidth="1"/>
    <col min="5" max="5" width="13.375" style="2" bestFit="1" customWidth="1"/>
    <col min="6" max="6" width="11.25" style="2" bestFit="1" customWidth="1"/>
    <col min="7" max="7" width="13.375" style="2" bestFit="1" customWidth="1"/>
    <col min="8" max="8" width="7.5" style="2" bestFit="1" customWidth="1"/>
    <col min="9" max="9" width="10.5" style="2" bestFit="1" customWidth="1"/>
    <col min="10" max="10" width="11.25" style="2" bestFit="1" customWidth="1"/>
    <col min="11" max="11" width="5.625" style="15" bestFit="1" customWidth="1"/>
    <col min="12" max="12" width="3.875" style="2" bestFit="1" customWidth="1"/>
    <col min="13" max="13" width="19.625" style="2" bestFit="1" customWidth="1"/>
    <col min="14" max="14" width="5.625" style="2" bestFit="1" customWidth="1"/>
    <col min="15" max="15" width="3.87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60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1</v>
      </c>
      <c r="B3" s="2" t="str">
        <f t="shared" ref="B3" si="0">D3&amp;F3</f>
        <v>小学女子走高跳1</v>
      </c>
      <c r="C3" s="2" t="str">
        <f>J3&amp;COUNTIF($J$3:J3,J3)</f>
        <v>阿部衣吹1</v>
      </c>
      <c r="D3" s="2" t="str">
        <f>STEP①【データ貼付】!D2&amp;STEP①【データ貼付】!E2</f>
        <v>小学女子走高跳</v>
      </c>
      <c r="E3" s="16">
        <f>STEP①【データ貼付】!G2+ROW()/1000000</f>
        <v>126.00000300000001</v>
      </c>
      <c r="F3" s="2">
        <f>SUMPRODUCT(($D$3:$D$299=D3)*($E$3:$E$299&gt;E3))+1</f>
        <v>1</v>
      </c>
      <c r="G3" s="2" t="str">
        <f>STEP①【データ貼付】!A2</f>
        <v>全道小学</v>
      </c>
      <c r="H3" s="2" t="str">
        <f>STEP①【データ貼付】!B2</f>
        <v>室蘭</v>
      </c>
      <c r="I3" s="18">
        <f>STEP①【データ貼付】!C2</f>
        <v>45487</v>
      </c>
      <c r="J3" s="2" t="str">
        <f>STEP①【データ貼付】!F2</f>
        <v>阿部衣吹</v>
      </c>
      <c r="K3" s="2">
        <f>STEP①【データ貼付】!G2</f>
        <v>126</v>
      </c>
      <c r="L3" s="2" t="str">
        <f>STEP①【データ貼付】!H2</f>
        <v>決</v>
      </c>
      <c r="M3" s="2" t="str">
        <f>STEP①【データ貼付】!I2</f>
        <v>ｵﾎｰﾂｸｷｯｽﾞ</v>
      </c>
      <c r="N3" s="2">
        <f>STEP①【データ貼付】!J2</f>
        <v>5</v>
      </c>
      <c r="O3" s="2">
        <f>STEP①【データ貼付】!K2</f>
        <v>0</v>
      </c>
    </row>
    <row r="4" spans="1:15" x14ac:dyDescent="0.15">
      <c r="A4" s="2">
        <v>2</v>
      </c>
      <c r="B4" s="2" t="str">
        <f t="shared" ref="B4:B67" si="1">D4&amp;F4</f>
        <v>中学男子棒高跳3</v>
      </c>
      <c r="C4" s="2" t="str">
        <f>J4&amp;COUNTIF($J$3:J4,J4)</f>
        <v>安中龍斗1</v>
      </c>
      <c r="D4" s="2" t="str">
        <f>STEP①【データ貼付】!D3&amp;STEP①【データ貼付】!E3</f>
        <v>中学男子棒高跳</v>
      </c>
      <c r="E4" s="16">
        <f>STEP①【データ貼付】!G3+ROW()/1000000</f>
        <v>340.00000399999999</v>
      </c>
      <c r="F4" s="2">
        <f t="shared" ref="F4:F67" si="2">SUMPRODUCT(($D$3:$D$299=D4)*($E$3:$E$299&gt;E4))+1</f>
        <v>3</v>
      </c>
      <c r="G4" s="2" t="str">
        <f>STEP①【データ貼付】!A3</f>
        <v>秋季陸上</v>
      </c>
      <c r="H4" s="2" t="str">
        <f>STEP①【データ貼付】!B3</f>
        <v>網走</v>
      </c>
      <c r="I4" s="18">
        <f>STEP①【データ貼付】!C3</f>
        <v>45542</v>
      </c>
      <c r="J4" s="2" t="str">
        <f>STEP①【データ貼付】!F3</f>
        <v>安中龍斗</v>
      </c>
      <c r="K4" s="2">
        <f>STEP①【データ貼付】!G3</f>
        <v>340</v>
      </c>
      <c r="L4" s="2" t="str">
        <f>STEP①【データ貼付】!H3</f>
        <v>決</v>
      </c>
      <c r="M4" s="2" t="str">
        <f>STEP①【データ貼付】!I3</f>
        <v>網走第二中</v>
      </c>
      <c r="N4" s="2">
        <f>STEP①【データ貼付】!J3</f>
        <v>3</v>
      </c>
      <c r="O4" s="2">
        <f>STEP①【データ貼付】!K3</f>
        <v>0</v>
      </c>
    </row>
    <row r="5" spans="1:15" x14ac:dyDescent="0.15">
      <c r="A5" s="2">
        <v>3</v>
      </c>
      <c r="B5" s="2" t="str">
        <f t="shared" si="1"/>
        <v>一般女子棒高跳2</v>
      </c>
      <c r="C5" s="2" t="str">
        <f>J5&amp;COUNTIF($J$3:J5,J5)</f>
        <v>安藤あかり1</v>
      </c>
      <c r="D5" s="2" t="str">
        <f>STEP①【データ貼付】!D4&amp;STEP①【データ貼付】!E4</f>
        <v>一般女子棒高跳</v>
      </c>
      <c r="E5" s="16">
        <f>STEP①【データ貼付】!G4+ROW()/1000000</f>
        <v>270.00000499999999</v>
      </c>
      <c r="F5" s="2">
        <f t="shared" si="2"/>
        <v>2</v>
      </c>
      <c r="G5" s="2" t="str">
        <f>STEP①【データ貼付】!A4</f>
        <v>混成記録会</v>
      </c>
      <c r="H5" s="2" t="str">
        <f>STEP①【データ貼付】!B4</f>
        <v>網走</v>
      </c>
      <c r="I5" s="18">
        <f>STEP①【データ貼付】!C4</f>
        <v>10</v>
      </c>
      <c r="J5" s="2" t="str">
        <f>STEP①【データ貼付】!F4</f>
        <v>安藤あかり</v>
      </c>
      <c r="K5" s="2">
        <f>STEP①【データ貼付】!G4</f>
        <v>270</v>
      </c>
      <c r="L5" s="2" t="str">
        <f>STEP①【データ貼付】!H4</f>
        <v>決</v>
      </c>
      <c r="M5" s="2" t="str">
        <f>STEP①【データ貼付】!I4</f>
        <v>OAC・ジュニア</v>
      </c>
      <c r="N5" s="2">
        <f>STEP①【データ貼付】!J4</f>
        <v>3</v>
      </c>
      <c r="O5" s="2">
        <f>STEP①【データ貼付】!K4</f>
        <v>0</v>
      </c>
    </row>
    <row r="6" spans="1:15" x14ac:dyDescent="0.15">
      <c r="A6" s="2">
        <v>4</v>
      </c>
      <c r="B6" s="2" t="str">
        <f t="shared" si="1"/>
        <v>高校女子走高跳2</v>
      </c>
      <c r="C6" s="2" t="str">
        <f>J6&amp;COUNTIF($J$3:J6,J6)</f>
        <v>伊藤凛音1</v>
      </c>
      <c r="D6" s="2" t="str">
        <f>STEP①【データ貼付】!D5&amp;STEP①【データ貼付】!E5</f>
        <v>高校女子走高跳</v>
      </c>
      <c r="E6" s="16">
        <f>STEP①【データ貼付】!G5+ROW()/1000000</f>
        <v>157.00000600000001</v>
      </c>
      <c r="F6" s="2">
        <f t="shared" si="2"/>
        <v>2</v>
      </c>
      <c r="G6" s="2" t="str">
        <f>STEP①【データ貼付】!A5</f>
        <v>記録会①</v>
      </c>
      <c r="H6" s="2" t="str">
        <f>STEP①【データ貼付】!B5</f>
        <v>北見</v>
      </c>
      <c r="I6" s="18">
        <f>STEP①【データ貼付】!C5</f>
        <v>45410</v>
      </c>
      <c r="J6" s="2" t="str">
        <f>STEP①【データ貼付】!F5</f>
        <v>伊藤凛音</v>
      </c>
      <c r="K6" s="2">
        <f>STEP①【データ貼付】!G5</f>
        <v>157</v>
      </c>
      <c r="L6" s="2" t="str">
        <f>STEP①【データ貼付】!H5</f>
        <v>決</v>
      </c>
      <c r="M6" s="2" t="str">
        <f>STEP①【データ貼付】!I5</f>
        <v>北見北斗高</v>
      </c>
      <c r="N6" s="2">
        <f>STEP①【データ貼付】!J5</f>
        <v>3</v>
      </c>
      <c r="O6" s="2">
        <f>STEP①【データ貼付】!K5</f>
        <v>0</v>
      </c>
    </row>
    <row r="7" spans="1:15" x14ac:dyDescent="0.15">
      <c r="A7" s="2">
        <v>5</v>
      </c>
      <c r="B7" s="2" t="str">
        <f t="shared" si="1"/>
        <v>中学男子走高跳16</v>
      </c>
      <c r="C7" s="2" t="str">
        <f>J7&amp;COUNTIF($J$3:J7,J7)</f>
        <v>井川諒1</v>
      </c>
      <c r="D7" s="2" t="str">
        <f>STEP①【データ貼付】!D6&amp;STEP①【データ貼付】!E6</f>
        <v>中学男子走高跳</v>
      </c>
      <c r="E7" s="16">
        <f>STEP①【データ貼付】!G6+ROW()/1000000</f>
        <v>125.000007</v>
      </c>
      <c r="F7" s="2">
        <f t="shared" si="2"/>
        <v>16</v>
      </c>
      <c r="G7" s="2" t="str">
        <f>STEP①【データ貼付】!A6</f>
        <v>新人戦</v>
      </c>
      <c r="H7" s="2" t="str">
        <f>STEP①【データ貼付】!B6</f>
        <v>網走</v>
      </c>
      <c r="I7" s="18">
        <f>STEP①【データ貼付】!C6</f>
        <v>45577</v>
      </c>
      <c r="J7" s="2" t="str">
        <f>STEP①【データ貼付】!F6</f>
        <v>井川諒</v>
      </c>
      <c r="K7" s="2">
        <f>STEP①【データ貼付】!G6</f>
        <v>125</v>
      </c>
      <c r="L7" s="2" t="str">
        <f>STEP①【データ貼付】!H6</f>
        <v>決</v>
      </c>
      <c r="M7" s="2" t="str">
        <f>STEP①【データ貼付】!I6</f>
        <v>北見常呂中</v>
      </c>
      <c r="N7" s="2">
        <f>STEP①【データ貼付】!J6</f>
        <v>2</v>
      </c>
      <c r="O7" s="2">
        <f>STEP①【データ貼付】!K6</f>
        <v>0</v>
      </c>
    </row>
    <row r="8" spans="1:15" x14ac:dyDescent="0.15">
      <c r="A8" s="2">
        <v>6</v>
      </c>
      <c r="B8" s="2" t="str">
        <f t="shared" si="1"/>
        <v>高校男子走高跳11</v>
      </c>
      <c r="C8" s="2" t="str">
        <f>J8&amp;COUNTIF($J$3:J8,J8)</f>
        <v>井田悠仁1</v>
      </c>
      <c r="D8" s="2" t="str">
        <f>STEP①【データ貼付】!D7&amp;STEP①【データ貼付】!E7</f>
        <v>高校男子走高跳</v>
      </c>
      <c r="E8" s="16">
        <f>STEP①【データ貼付】!G7+ROW()/1000000</f>
        <v>160.00000800000001</v>
      </c>
      <c r="F8" s="2">
        <f t="shared" si="2"/>
        <v>11</v>
      </c>
      <c r="G8" s="2" t="str">
        <f>STEP①【データ貼付】!A7</f>
        <v>記録会①</v>
      </c>
      <c r="H8" s="2" t="str">
        <f>STEP①【データ貼付】!B7</f>
        <v>北見</v>
      </c>
      <c r="I8" s="18">
        <f>STEP①【データ貼付】!C7</f>
        <v>45410</v>
      </c>
      <c r="J8" s="2" t="str">
        <f>STEP①【データ貼付】!F7</f>
        <v>井田悠仁</v>
      </c>
      <c r="K8" s="2">
        <f>STEP①【データ貼付】!G7</f>
        <v>160</v>
      </c>
      <c r="L8" s="2" t="str">
        <f>STEP①【データ貼付】!H7</f>
        <v>決</v>
      </c>
      <c r="M8" s="2" t="str">
        <f>STEP①【データ貼付】!I7</f>
        <v>北見工業高</v>
      </c>
      <c r="N8" s="2">
        <f>STEP①【データ貼付】!J7</f>
        <v>1</v>
      </c>
      <c r="O8" s="2">
        <f>STEP①【データ貼付】!K7</f>
        <v>0</v>
      </c>
    </row>
    <row r="9" spans="1:15" x14ac:dyDescent="0.15">
      <c r="A9" s="2">
        <v>7</v>
      </c>
      <c r="B9" s="2" t="str">
        <f t="shared" si="1"/>
        <v>一般女子棒高跳3</v>
      </c>
      <c r="C9" s="2" t="str">
        <f>J9&amp;COUNTIF($J$3:J9,J9)</f>
        <v>引地優衣1</v>
      </c>
      <c r="D9" s="2" t="str">
        <f>STEP①【データ貼付】!D8&amp;STEP①【データ貼付】!E8</f>
        <v>一般女子棒高跳</v>
      </c>
      <c r="E9" s="16">
        <f>STEP①【データ貼付】!G8+ROW()/1000000</f>
        <v>200.00000900000001</v>
      </c>
      <c r="F9" s="2">
        <f t="shared" si="2"/>
        <v>3</v>
      </c>
      <c r="G9" s="2" t="str">
        <f>STEP①【データ貼付】!A8</f>
        <v>混成記録会</v>
      </c>
      <c r="H9" s="2" t="str">
        <f>STEP①【データ貼付】!B8</f>
        <v>網走</v>
      </c>
      <c r="I9" s="18">
        <f>STEP①【データ貼付】!C8</f>
        <v>45577</v>
      </c>
      <c r="J9" s="2" t="str">
        <f>STEP①【データ貼付】!F8</f>
        <v>引地優衣</v>
      </c>
      <c r="K9" s="2">
        <f>STEP①【データ貼付】!G8</f>
        <v>200</v>
      </c>
      <c r="L9" s="2" t="str">
        <f>STEP①【データ貼付】!H8</f>
        <v>決</v>
      </c>
      <c r="M9" s="2" t="str">
        <f>STEP①【データ貼付】!I8</f>
        <v>北見緑陵高</v>
      </c>
      <c r="N9" s="2">
        <f>STEP①【データ貼付】!J8</f>
        <v>2</v>
      </c>
      <c r="O9" s="2">
        <f>STEP①【データ貼付】!K8</f>
        <v>0</v>
      </c>
    </row>
    <row r="10" spans="1:15" x14ac:dyDescent="0.15">
      <c r="A10" s="2">
        <v>8</v>
      </c>
      <c r="B10" s="2" t="str">
        <f t="shared" si="1"/>
        <v>小学女子走高跳10</v>
      </c>
      <c r="C10" s="2" t="str">
        <f>J10&amp;COUNTIF($J$3:J10,J10)</f>
        <v>影山千莉1</v>
      </c>
      <c r="D10" s="2" t="str">
        <f>STEP①【データ貼付】!D9&amp;STEP①【データ貼付】!E9</f>
        <v>小学女子走高跳</v>
      </c>
      <c r="E10" s="16">
        <f>STEP①【データ貼付】!G9+ROW()/1000000</f>
        <v>105.00001</v>
      </c>
      <c r="F10" s="2">
        <f t="shared" si="2"/>
        <v>10</v>
      </c>
      <c r="G10" s="2" t="str">
        <f>STEP①【データ貼付】!A9</f>
        <v>小学生記録会</v>
      </c>
      <c r="H10" s="2" t="str">
        <f>STEP①【データ貼付】!B9</f>
        <v>網走</v>
      </c>
      <c r="I10" s="18">
        <f>STEP①【データ貼付】!C9</f>
        <v>45556</v>
      </c>
      <c r="J10" s="2" t="str">
        <f>STEP①【データ貼付】!F9</f>
        <v>影山千莉</v>
      </c>
      <c r="K10" s="2">
        <f>STEP①【データ貼付】!G9</f>
        <v>105</v>
      </c>
      <c r="L10" s="2" t="str">
        <f>STEP①【データ貼付】!H9</f>
        <v>決</v>
      </c>
      <c r="M10" s="2" t="str">
        <f>STEP①【データ貼付】!I9</f>
        <v>美幌RC</v>
      </c>
      <c r="N10" s="2">
        <f>STEP①【データ貼付】!J9</f>
        <v>4</v>
      </c>
      <c r="O10" s="2">
        <f>STEP①【データ貼付】!K9</f>
        <v>0</v>
      </c>
    </row>
    <row r="11" spans="1:15" x14ac:dyDescent="0.15">
      <c r="A11" s="2">
        <v>9</v>
      </c>
      <c r="B11" s="2" t="str">
        <f t="shared" si="1"/>
        <v>高校男子走高跳10</v>
      </c>
      <c r="C11" s="2" t="str">
        <f>J11&amp;COUNTIF($J$3:J11,J11)</f>
        <v>奥津光太1</v>
      </c>
      <c r="D11" s="2" t="str">
        <f>STEP①【データ貼付】!D10&amp;STEP①【データ貼付】!E10</f>
        <v>高校男子走高跳</v>
      </c>
      <c r="E11" s="16">
        <f>STEP①【データ貼付】!G10+ROW()/1000000</f>
        <v>160.000011</v>
      </c>
      <c r="F11" s="2">
        <f t="shared" si="2"/>
        <v>10</v>
      </c>
      <c r="G11" s="2" t="str">
        <f>STEP①【データ貼付】!A10</f>
        <v>記録会①</v>
      </c>
      <c r="H11" s="2" t="str">
        <f>STEP①【データ貼付】!B10</f>
        <v>北見</v>
      </c>
      <c r="I11" s="18">
        <f>STEP①【データ貼付】!C10</f>
        <v>45410</v>
      </c>
      <c r="J11" s="2" t="str">
        <f>STEP①【データ貼付】!F10</f>
        <v>奥津光太</v>
      </c>
      <c r="K11" s="2">
        <f>STEP①【データ貼付】!G10</f>
        <v>160</v>
      </c>
      <c r="L11" s="2" t="str">
        <f>STEP①【データ貼付】!H10</f>
        <v>決</v>
      </c>
      <c r="M11" s="2" t="str">
        <f>STEP①【データ貼付】!I10</f>
        <v>紋別高</v>
      </c>
      <c r="N11" s="2">
        <f>STEP①【データ貼付】!J10</f>
        <v>2</v>
      </c>
      <c r="O11" s="2">
        <f>STEP①【データ貼付】!K10</f>
        <v>0</v>
      </c>
    </row>
    <row r="12" spans="1:15" x14ac:dyDescent="0.15">
      <c r="A12" s="2">
        <v>10</v>
      </c>
      <c r="B12" s="2" t="str">
        <f t="shared" si="1"/>
        <v>一般男子走高跳3</v>
      </c>
      <c r="C12" s="2" t="str">
        <f>J12&amp;COUNTIF($J$3:J12,J12)</f>
        <v>奥田尚輝1</v>
      </c>
      <c r="D12" s="2" t="str">
        <f>STEP①【データ貼付】!D11&amp;STEP①【データ貼付】!E11</f>
        <v>一般男子走高跳</v>
      </c>
      <c r="E12" s="16">
        <f>STEP①【データ貼付】!G11+ROW()/1000000</f>
        <v>161.000012</v>
      </c>
      <c r="F12" s="2">
        <f t="shared" si="2"/>
        <v>3</v>
      </c>
      <c r="G12" s="2" t="str">
        <f>STEP①【データ貼付】!A11</f>
        <v>フィールド記録会</v>
      </c>
      <c r="H12" s="2" t="str">
        <f>STEP①【データ貼付】!B11</f>
        <v>網走</v>
      </c>
      <c r="I12" s="18">
        <f>STEP①【データ貼付】!C11</f>
        <v>45445</v>
      </c>
      <c r="J12" s="2" t="str">
        <f>STEP①【データ貼付】!F11</f>
        <v>奥田尚輝</v>
      </c>
      <c r="K12" s="2">
        <f>STEP①【データ貼付】!G11</f>
        <v>161</v>
      </c>
      <c r="L12" s="2" t="str">
        <f>STEP①【データ貼付】!H11</f>
        <v>決</v>
      </c>
      <c r="M12" s="2" t="str">
        <f>STEP①【データ貼付】!I11</f>
        <v>北見工大</v>
      </c>
      <c r="N12" s="2">
        <f>STEP①【データ貼付】!J11</f>
        <v>2</v>
      </c>
      <c r="O12" s="2">
        <f>STEP①【データ貼付】!K11</f>
        <v>0</v>
      </c>
    </row>
    <row r="13" spans="1:15" x14ac:dyDescent="0.15">
      <c r="A13" s="2">
        <v>11</v>
      </c>
      <c r="B13" s="2" t="str">
        <f t="shared" si="1"/>
        <v>中学女子走高跳4</v>
      </c>
      <c r="C13" s="2" t="str">
        <f>J13&amp;COUNTIF($J$3:J13,J13)</f>
        <v>歌丸あおは1</v>
      </c>
      <c r="D13" s="2" t="str">
        <f>STEP①【データ貼付】!D12&amp;STEP①【データ貼付】!E12</f>
        <v>中学女子走高跳</v>
      </c>
      <c r="E13" s="16">
        <f>STEP①【データ貼付】!G12+ROW()/1000000</f>
        <v>135.000013</v>
      </c>
      <c r="F13" s="2">
        <f t="shared" si="2"/>
        <v>4</v>
      </c>
      <c r="G13" s="2" t="str">
        <f>STEP①【データ貼付】!A12</f>
        <v>通信陸上</v>
      </c>
      <c r="H13" s="2" t="str">
        <f>STEP①【データ貼付】!B12</f>
        <v>網走</v>
      </c>
      <c r="I13" s="18">
        <f>STEP①【データ貼付】!C12</f>
        <v>45472</v>
      </c>
      <c r="J13" s="2" t="str">
        <f>STEP①【データ貼付】!F12</f>
        <v>歌丸あおは</v>
      </c>
      <c r="K13" s="2">
        <f>STEP①【データ貼付】!G12</f>
        <v>135</v>
      </c>
      <c r="L13" s="2" t="str">
        <f>STEP①【データ貼付】!H12</f>
        <v>決</v>
      </c>
      <c r="M13" s="2" t="str">
        <f>STEP①【データ貼付】!I12</f>
        <v>大空東藻琴中</v>
      </c>
      <c r="N13" s="2">
        <f>STEP①【データ貼付】!J12</f>
        <v>3</v>
      </c>
      <c r="O13" s="2">
        <f>STEP①【データ貼付】!K12</f>
        <v>0</v>
      </c>
    </row>
    <row r="14" spans="1:15" x14ac:dyDescent="0.15">
      <c r="A14" s="2">
        <v>12</v>
      </c>
      <c r="B14" s="2" t="str">
        <f t="shared" si="1"/>
        <v>中学男子走高跳13</v>
      </c>
      <c r="C14" s="2" t="str">
        <f>J14&amp;COUNTIF($J$3:J14,J14)</f>
        <v>河野大希1</v>
      </c>
      <c r="D14" s="2" t="str">
        <f>STEP①【データ貼付】!D13&amp;STEP①【データ貼付】!E13</f>
        <v>中学男子走高跳</v>
      </c>
      <c r="E14" s="16">
        <f>STEP①【データ貼付】!G13+ROW()/1000000</f>
        <v>135.00001399999999</v>
      </c>
      <c r="F14" s="2">
        <f t="shared" si="2"/>
        <v>13</v>
      </c>
      <c r="G14" s="2" t="str">
        <f>STEP①【データ貼付】!A13</f>
        <v>記録会②</v>
      </c>
      <c r="H14" s="2" t="str">
        <f>STEP①【データ貼付】!B13</f>
        <v>網走</v>
      </c>
      <c r="I14" s="18">
        <f>STEP①【データ貼付】!C13</f>
        <v>45423</v>
      </c>
      <c r="J14" s="2" t="str">
        <f>STEP①【データ貼付】!F13</f>
        <v>河野大希</v>
      </c>
      <c r="K14" s="2">
        <f>STEP①【データ貼付】!G13</f>
        <v>135</v>
      </c>
      <c r="L14" s="2" t="str">
        <f>STEP①【データ貼付】!H13</f>
        <v>決</v>
      </c>
      <c r="M14" s="2" t="str">
        <f>STEP①【データ貼付】!I13</f>
        <v>北見南中</v>
      </c>
      <c r="N14" s="2">
        <f>STEP①【データ貼付】!J13</f>
        <v>1</v>
      </c>
      <c r="O14" s="2">
        <f>STEP①【データ貼付】!K13</f>
        <v>0</v>
      </c>
    </row>
    <row r="15" spans="1:15" x14ac:dyDescent="0.15">
      <c r="A15" s="2">
        <v>13</v>
      </c>
      <c r="B15" s="2" t="str">
        <f t="shared" si="1"/>
        <v>小学女子走高跳4</v>
      </c>
      <c r="C15" s="2" t="str">
        <f>J15&amp;COUNTIF($J$3:J15,J15)</f>
        <v>菊池菜摘1</v>
      </c>
      <c r="D15" s="2" t="str">
        <f>STEP①【データ貼付】!D14&amp;STEP①【データ貼付】!E14</f>
        <v>小学女子走高跳</v>
      </c>
      <c r="E15" s="16">
        <f>STEP①【データ貼付】!G14+ROW()/1000000</f>
        <v>120.000015</v>
      </c>
      <c r="F15" s="2">
        <f t="shared" si="2"/>
        <v>4</v>
      </c>
      <c r="G15" s="2" t="str">
        <f>STEP①【データ貼付】!A14</f>
        <v>フィールド記録会</v>
      </c>
      <c r="H15" s="2" t="str">
        <f>STEP①【データ貼付】!B14</f>
        <v>網走</v>
      </c>
      <c r="I15" s="18">
        <f>STEP①【データ貼付】!C14</f>
        <v>45445</v>
      </c>
      <c r="J15" s="2" t="str">
        <f>STEP①【データ貼付】!F14</f>
        <v>菊池菜摘</v>
      </c>
      <c r="K15" s="2">
        <f>STEP①【データ貼付】!G14</f>
        <v>120</v>
      </c>
      <c r="L15" s="2" t="str">
        <f>STEP①【データ貼付】!H14</f>
        <v>決</v>
      </c>
      <c r="M15" s="2" t="str">
        <f>STEP①【データ貼付】!I14</f>
        <v>北見中央小</v>
      </c>
      <c r="N15" s="2">
        <f>STEP①【データ貼付】!J14</f>
        <v>6</v>
      </c>
      <c r="O15" s="2">
        <f>STEP①【データ貼付】!K14</f>
        <v>0</v>
      </c>
    </row>
    <row r="16" spans="1:15" x14ac:dyDescent="0.15">
      <c r="A16" s="2">
        <v>14</v>
      </c>
      <c r="B16" s="2" t="str">
        <f t="shared" si="1"/>
        <v>中学男子走高跳2</v>
      </c>
      <c r="C16" s="2" t="str">
        <f>J16&amp;COUNTIF($J$3:J16,J16)</f>
        <v>吉田恵吾1</v>
      </c>
      <c r="D16" s="2" t="str">
        <f>STEP①【データ貼付】!D15&amp;STEP①【データ貼付】!E15</f>
        <v>中学男子走高跳</v>
      </c>
      <c r="E16" s="16">
        <f>STEP①【データ貼付】!G15+ROW()/1000000</f>
        <v>167.00001599999999</v>
      </c>
      <c r="F16" s="2">
        <f t="shared" si="2"/>
        <v>2</v>
      </c>
      <c r="G16" s="2" t="str">
        <f>STEP①【データ貼付】!A15</f>
        <v>中体連</v>
      </c>
      <c r="H16" s="2" t="str">
        <f>STEP①【データ貼付】!B15</f>
        <v>北見</v>
      </c>
      <c r="I16" s="18">
        <f>STEP①【データ貼付】!C15</f>
        <v>45458</v>
      </c>
      <c r="J16" s="2" t="str">
        <f>STEP①【データ貼付】!F15</f>
        <v>吉田恵吾</v>
      </c>
      <c r="K16" s="2">
        <f>STEP①【データ貼付】!G15</f>
        <v>167</v>
      </c>
      <c r="L16" s="2" t="str">
        <f>STEP①【データ貼付】!H15</f>
        <v>決</v>
      </c>
      <c r="M16" s="2" t="str">
        <f>STEP①【データ貼付】!I15</f>
        <v>美幌北中</v>
      </c>
      <c r="N16" s="2">
        <f>STEP①【データ貼付】!J15</f>
        <v>2</v>
      </c>
      <c r="O16" s="2">
        <f>STEP①【データ貼付】!K15</f>
        <v>0</v>
      </c>
    </row>
    <row r="17" spans="1:15" x14ac:dyDescent="0.15">
      <c r="A17" s="2">
        <v>15</v>
      </c>
      <c r="B17" s="2" t="str">
        <f t="shared" si="1"/>
        <v>一般男子棒高跳1</v>
      </c>
      <c r="C17" s="2" t="str">
        <f>J17&amp;COUNTIF($J$3:J17,J17)</f>
        <v>吉田祐輔1</v>
      </c>
      <c r="D17" s="2" t="str">
        <f>STEP①【データ貼付】!D16&amp;STEP①【データ貼付】!E16</f>
        <v>一般男子棒高跳</v>
      </c>
      <c r="E17" s="16">
        <f>STEP①【データ貼付】!G16+ROW()/1000000</f>
        <v>460.00001700000001</v>
      </c>
      <c r="F17" s="2">
        <f t="shared" si="2"/>
        <v>1</v>
      </c>
      <c r="G17" s="2" t="str">
        <f>STEP①【データ貼付】!A16</f>
        <v>秋季陸上</v>
      </c>
      <c r="H17" s="2" t="str">
        <f>STEP①【データ貼付】!B16</f>
        <v>網走</v>
      </c>
      <c r="I17" s="18">
        <f>STEP①【データ貼付】!C16</f>
        <v>45542</v>
      </c>
      <c r="J17" s="2" t="str">
        <f>STEP①【データ貼付】!F16</f>
        <v>吉田祐輔</v>
      </c>
      <c r="K17" s="2">
        <f>STEP①【データ貼付】!G16</f>
        <v>460</v>
      </c>
      <c r="L17" s="2" t="str">
        <f>STEP①【データ貼付】!H16</f>
        <v>決</v>
      </c>
      <c r="M17" s="2" t="str">
        <f>STEP①【データ貼付】!I16</f>
        <v>ｵﾎｰﾂｸAC</v>
      </c>
      <c r="N17" s="2" t="str">
        <f>STEP①【データ貼付】!J16</f>
        <v/>
      </c>
      <c r="O17" s="2">
        <f>STEP①【データ貼付】!K16</f>
        <v>0</v>
      </c>
    </row>
    <row r="18" spans="1:15" x14ac:dyDescent="0.15">
      <c r="A18" s="2">
        <v>16</v>
      </c>
      <c r="B18" s="2" t="str">
        <f t="shared" si="1"/>
        <v>小学男子走高跳8</v>
      </c>
      <c r="C18" s="2" t="str">
        <f>J18&amp;COUNTIF($J$3:J18,J18)</f>
        <v>橋本悠志1</v>
      </c>
      <c r="D18" s="2" t="str">
        <f>STEP①【データ貼付】!D17&amp;STEP①【データ貼付】!E17</f>
        <v>小学男子走高跳</v>
      </c>
      <c r="E18" s="16">
        <f>STEP①【データ貼付】!G17+ROW()/1000000</f>
        <v>115.000018</v>
      </c>
      <c r="F18" s="2">
        <f t="shared" si="2"/>
        <v>8</v>
      </c>
      <c r="G18" s="2" t="str">
        <f>STEP①【データ貼付】!A17</f>
        <v>フィールド記録会</v>
      </c>
      <c r="H18" s="2" t="str">
        <f>STEP①【データ貼付】!B17</f>
        <v>網走</v>
      </c>
      <c r="I18" s="18">
        <f>STEP①【データ貼付】!C17</f>
        <v>45445</v>
      </c>
      <c r="J18" s="2" t="str">
        <f>STEP①【データ貼付】!F17</f>
        <v>橋本悠志</v>
      </c>
      <c r="K18" s="2">
        <f>STEP①【データ貼付】!G17</f>
        <v>115</v>
      </c>
      <c r="L18" s="2" t="str">
        <f>STEP①【データ貼付】!H17</f>
        <v>決</v>
      </c>
      <c r="M18" s="2" t="str">
        <f>STEP①【データ貼付】!I17</f>
        <v>ｵﾎｰﾂｸｷｯｽﾞ</v>
      </c>
      <c r="N18" s="2">
        <f>STEP①【データ貼付】!J17</f>
        <v>5</v>
      </c>
      <c r="O18" s="2">
        <f>STEP①【データ貼付】!K17</f>
        <v>0</v>
      </c>
    </row>
    <row r="19" spans="1:15" x14ac:dyDescent="0.15">
      <c r="A19" s="2">
        <v>17</v>
      </c>
      <c r="B19" s="2" t="str">
        <f t="shared" si="1"/>
        <v>小学男子走高跳7</v>
      </c>
      <c r="C19" s="2" t="str">
        <f>J19&amp;COUNTIF($J$3:J19,J19)</f>
        <v>橋本麓1</v>
      </c>
      <c r="D19" s="2" t="str">
        <f>STEP①【データ貼付】!D18&amp;STEP①【データ貼付】!E18</f>
        <v>小学男子走高跳</v>
      </c>
      <c r="E19" s="16">
        <f>STEP①【データ貼付】!G18+ROW()/1000000</f>
        <v>115.00001899999999</v>
      </c>
      <c r="F19" s="2">
        <f t="shared" si="2"/>
        <v>7</v>
      </c>
      <c r="G19" s="2" t="str">
        <f>STEP①【データ貼付】!A18</f>
        <v>全小予選</v>
      </c>
      <c r="H19" s="2" t="str">
        <f>STEP①【データ貼付】!B18</f>
        <v>北見</v>
      </c>
      <c r="I19" s="18">
        <f>STEP①【データ貼付】!C18</f>
        <v>45438</v>
      </c>
      <c r="J19" s="2" t="str">
        <f>STEP①【データ貼付】!F18</f>
        <v>橋本麓</v>
      </c>
      <c r="K19" s="2">
        <f>STEP①【データ貼付】!G18</f>
        <v>115</v>
      </c>
      <c r="L19" s="2" t="str">
        <f>STEP①【データ貼付】!H18</f>
        <v>決</v>
      </c>
      <c r="M19" s="2" t="str">
        <f>STEP①【データ貼付】!I18</f>
        <v>知床AC</v>
      </c>
      <c r="N19" s="2">
        <f>STEP①【データ貼付】!J18</f>
        <v>5</v>
      </c>
      <c r="O19" s="2">
        <f>STEP①【データ貼付】!K18</f>
        <v>0</v>
      </c>
    </row>
    <row r="20" spans="1:15" x14ac:dyDescent="0.15">
      <c r="A20" s="2">
        <v>18</v>
      </c>
      <c r="B20" s="2" t="str">
        <f t="shared" si="1"/>
        <v>中学男子走高跳12</v>
      </c>
      <c r="C20" s="2" t="str">
        <f>J20&amp;COUNTIF($J$3:J20,J20)</f>
        <v>古坂直樹1</v>
      </c>
      <c r="D20" s="2" t="str">
        <f>STEP①【データ貼付】!D19&amp;STEP①【データ貼付】!E19</f>
        <v>中学男子走高跳</v>
      </c>
      <c r="E20" s="16">
        <f>STEP①【データ貼付】!G19+ROW()/1000000</f>
        <v>140.00002000000001</v>
      </c>
      <c r="F20" s="2">
        <f t="shared" si="2"/>
        <v>12</v>
      </c>
      <c r="G20" s="2" t="str">
        <f>STEP①【データ貼付】!A19</f>
        <v>記録会②</v>
      </c>
      <c r="H20" s="2" t="str">
        <f>STEP①【データ貼付】!B19</f>
        <v>網走</v>
      </c>
      <c r="I20" s="18">
        <f>STEP①【データ貼付】!C19</f>
        <v>45423</v>
      </c>
      <c r="J20" s="2" t="str">
        <f>STEP①【データ貼付】!F19</f>
        <v>古坂直樹</v>
      </c>
      <c r="K20" s="2">
        <f>STEP①【データ貼付】!G19</f>
        <v>140</v>
      </c>
      <c r="L20" s="2" t="str">
        <f>STEP①【データ貼付】!H19</f>
        <v>決</v>
      </c>
      <c r="M20" s="2" t="str">
        <f>STEP①【データ貼付】!I19</f>
        <v>ウトロ学校</v>
      </c>
      <c r="N20" s="2">
        <f>STEP①【データ貼付】!J19</f>
        <v>3</v>
      </c>
      <c r="O20" s="2">
        <f>STEP①【データ貼付】!K19</f>
        <v>0</v>
      </c>
    </row>
    <row r="21" spans="1:15" x14ac:dyDescent="0.15">
      <c r="A21" s="2">
        <v>19</v>
      </c>
      <c r="B21" s="2" t="str">
        <f t="shared" si="1"/>
        <v>一般女子棒高跳1</v>
      </c>
      <c r="C21" s="2" t="str">
        <f>J21&amp;COUNTIF($J$3:J21,J21)</f>
        <v>高岡凛1</v>
      </c>
      <c r="D21" s="2" t="str">
        <f>STEP①【データ貼付】!D20&amp;STEP①【データ貼付】!E20</f>
        <v>一般女子棒高跳</v>
      </c>
      <c r="E21" s="16">
        <f>STEP①【データ貼付】!G20+ROW()/1000000</f>
        <v>270.000021</v>
      </c>
      <c r="F21" s="2">
        <f t="shared" si="2"/>
        <v>1</v>
      </c>
      <c r="G21" s="2" t="str">
        <f>STEP①【データ貼付】!A20</f>
        <v>混成記録会</v>
      </c>
      <c r="H21" s="2" t="str">
        <f>STEP①【データ貼付】!B20</f>
        <v>網走</v>
      </c>
      <c r="I21" s="18">
        <f>STEP①【データ貼付】!C20</f>
        <v>45577</v>
      </c>
      <c r="J21" s="2" t="str">
        <f>STEP①【データ貼付】!F20</f>
        <v>高岡凛</v>
      </c>
      <c r="K21" s="2">
        <f>STEP①【データ貼付】!G20</f>
        <v>270</v>
      </c>
      <c r="L21" s="2" t="str">
        <f>STEP①【データ貼付】!H20</f>
        <v>決</v>
      </c>
      <c r="M21" s="2" t="str">
        <f>STEP①【データ貼付】!I20</f>
        <v>網走桂陽高</v>
      </c>
      <c r="N21" s="2">
        <f>STEP①【データ貼付】!J20</f>
        <v>1</v>
      </c>
      <c r="O21" s="2">
        <f>STEP①【データ貼付】!K20</f>
        <v>0</v>
      </c>
    </row>
    <row r="22" spans="1:15" x14ac:dyDescent="0.15">
      <c r="A22" s="2">
        <v>20</v>
      </c>
      <c r="B22" s="2" t="str">
        <f t="shared" si="1"/>
        <v>小学男子走高跳9</v>
      </c>
      <c r="C22" s="2" t="str">
        <f>J22&amp;COUNTIF($J$3:J22,J22)</f>
        <v>高橋春希1</v>
      </c>
      <c r="D22" s="2" t="str">
        <f>STEP①【データ貼付】!D21&amp;STEP①【データ貼付】!E21</f>
        <v>小学男子走高跳</v>
      </c>
      <c r="E22" s="16">
        <f>STEP①【データ貼付】!G21+ROW()/1000000</f>
        <v>110.000022</v>
      </c>
      <c r="F22" s="2">
        <f t="shared" si="2"/>
        <v>9</v>
      </c>
      <c r="G22" s="2" t="str">
        <f>STEP①【データ貼付】!A21</f>
        <v>小学生記録会</v>
      </c>
      <c r="H22" s="2" t="str">
        <f>STEP①【データ貼付】!B21</f>
        <v>網走</v>
      </c>
      <c r="I22" s="18">
        <f>STEP①【データ貼付】!C21</f>
        <v>45556</v>
      </c>
      <c r="J22" s="2" t="str">
        <f>STEP①【データ貼付】!F21</f>
        <v>高橋春希</v>
      </c>
      <c r="K22" s="2">
        <f>STEP①【データ貼付】!G21</f>
        <v>110</v>
      </c>
      <c r="L22" s="2" t="str">
        <f>STEP①【データ貼付】!H21</f>
        <v>決</v>
      </c>
      <c r="M22" s="2" t="str">
        <f>STEP①【データ貼付】!I21</f>
        <v>ｵﾎｰﾂｸｷｯｽﾞ</v>
      </c>
      <c r="N22" s="2">
        <f>STEP①【データ貼付】!J21</f>
        <v>5</v>
      </c>
      <c r="O22" s="2">
        <f>STEP①【データ貼付】!K21</f>
        <v>0</v>
      </c>
    </row>
    <row r="23" spans="1:15" x14ac:dyDescent="0.15">
      <c r="A23" s="2">
        <v>21</v>
      </c>
      <c r="B23" s="2" t="str">
        <f t="shared" si="1"/>
        <v>一般男子棒高跳8</v>
      </c>
      <c r="C23" s="2" t="str">
        <f>J23&amp;COUNTIF($J$3:J23,J23)</f>
        <v>高瀬生楓1</v>
      </c>
      <c r="D23" s="2" t="str">
        <f>STEP①【データ貼付】!D22&amp;STEP①【データ貼付】!E22</f>
        <v>一般男子棒高跳</v>
      </c>
      <c r="E23" s="16">
        <f>STEP①【データ貼付】!G22+ROW()/1000000</f>
        <v>270.000023</v>
      </c>
      <c r="F23" s="2">
        <f t="shared" si="2"/>
        <v>8</v>
      </c>
      <c r="G23" s="2" t="str">
        <f>STEP①【データ貼付】!A22</f>
        <v>混成記録会</v>
      </c>
      <c r="H23" s="2" t="str">
        <f>STEP①【データ貼付】!B22</f>
        <v>網走</v>
      </c>
      <c r="I23" s="18">
        <f>STEP①【データ貼付】!C22</f>
        <v>45578</v>
      </c>
      <c r="J23" s="2" t="str">
        <f>STEP①【データ貼付】!F22</f>
        <v>高瀬生楓</v>
      </c>
      <c r="K23" s="2">
        <f>STEP①【データ貼付】!G22</f>
        <v>270</v>
      </c>
      <c r="L23" s="2" t="str">
        <f>STEP①【データ貼付】!H22</f>
        <v>決</v>
      </c>
      <c r="M23" s="2" t="str">
        <f>STEP①【データ貼付】!I22</f>
        <v>ｵﾎｰﾂｸAC</v>
      </c>
      <c r="N23" s="2">
        <f>STEP①【データ貼付】!J22</f>
        <v>2</v>
      </c>
      <c r="O23" s="2">
        <f>STEP①【データ貼付】!K22</f>
        <v>0</v>
      </c>
    </row>
    <row r="24" spans="1:15" x14ac:dyDescent="0.15">
      <c r="A24" s="2">
        <v>22</v>
      </c>
      <c r="B24" s="2" t="str">
        <f t="shared" si="1"/>
        <v>高校男子走高跳12</v>
      </c>
      <c r="C24" s="2" t="str">
        <f>J24&amp;COUNTIF($J$3:J24,J24)</f>
        <v>黒田悠羽1</v>
      </c>
      <c r="D24" s="2" t="str">
        <f>STEP①【データ貼付】!D23&amp;STEP①【データ貼付】!E23</f>
        <v>高校男子走高跳</v>
      </c>
      <c r="E24" s="16">
        <f>STEP①【データ貼付】!G23+ROW()/1000000</f>
        <v>158.000024</v>
      </c>
      <c r="F24" s="2">
        <f t="shared" si="2"/>
        <v>12</v>
      </c>
      <c r="G24" s="2" t="str">
        <f>STEP①【データ貼付】!A23</f>
        <v>フィールド記録会</v>
      </c>
      <c r="H24" s="2" t="str">
        <f>STEP①【データ貼付】!B23</f>
        <v>網走</v>
      </c>
      <c r="I24" s="18">
        <f>STEP①【データ貼付】!C23</f>
        <v>45445</v>
      </c>
      <c r="J24" s="2" t="str">
        <f>STEP①【データ貼付】!F23</f>
        <v>黒田悠羽</v>
      </c>
      <c r="K24" s="2">
        <f>STEP①【データ貼付】!G23</f>
        <v>158</v>
      </c>
      <c r="L24" s="2" t="str">
        <f>STEP①【データ貼付】!H23</f>
        <v>決</v>
      </c>
      <c r="M24" s="2" t="str">
        <f>STEP①【データ貼付】!I23</f>
        <v>網走南ケ丘高</v>
      </c>
      <c r="N24" s="2">
        <f>STEP①【データ貼付】!J23</f>
        <v>3</v>
      </c>
      <c r="O24" s="2">
        <f>STEP①【データ貼付】!K23</f>
        <v>0</v>
      </c>
    </row>
    <row r="25" spans="1:15" x14ac:dyDescent="0.15">
      <c r="A25" s="2">
        <v>23</v>
      </c>
      <c r="B25" s="2" t="str">
        <f t="shared" si="1"/>
        <v>中学男子走高跳11</v>
      </c>
      <c r="C25" s="2" t="str">
        <f>J25&amp;COUNTIF($J$3:J25,J25)</f>
        <v>佐藤伊吹1</v>
      </c>
      <c r="D25" s="2" t="str">
        <f>STEP①【データ貼付】!D24&amp;STEP①【データ貼付】!E24</f>
        <v>中学男子走高跳</v>
      </c>
      <c r="E25" s="16">
        <f>STEP①【データ貼付】!G24+ROW()/1000000</f>
        <v>140.00002499999999</v>
      </c>
      <c r="F25" s="2">
        <f t="shared" si="2"/>
        <v>11</v>
      </c>
      <c r="G25" s="2" t="str">
        <f>STEP①【データ貼付】!A24</f>
        <v>新人戦</v>
      </c>
      <c r="H25" s="2" t="str">
        <f>STEP①【データ貼付】!B24</f>
        <v>網走</v>
      </c>
      <c r="I25" s="18">
        <f>STEP①【データ貼付】!C24</f>
        <v>45527</v>
      </c>
      <c r="J25" s="2" t="str">
        <f>STEP①【データ貼付】!F24</f>
        <v>佐藤伊吹</v>
      </c>
      <c r="K25" s="2">
        <f>STEP①【データ貼付】!G24</f>
        <v>140</v>
      </c>
      <c r="L25" s="2" t="str">
        <f>STEP①【データ貼付】!H24</f>
        <v>決</v>
      </c>
      <c r="M25" s="2" t="str">
        <f>STEP①【データ貼付】!I24</f>
        <v>北見常呂中</v>
      </c>
      <c r="N25" s="2">
        <f>STEP①【データ貼付】!J24</f>
        <v>2</v>
      </c>
      <c r="O25" s="2">
        <f>STEP①【データ貼付】!K24</f>
        <v>0</v>
      </c>
    </row>
    <row r="26" spans="1:15" x14ac:dyDescent="0.15">
      <c r="A26" s="2">
        <v>24</v>
      </c>
      <c r="B26" s="2" t="str">
        <f t="shared" si="1"/>
        <v>高校男子走高跳3</v>
      </c>
      <c r="C26" s="2" t="str">
        <f>J26&amp;COUNTIF($J$3:J26,J26)</f>
        <v>佐藤一真1</v>
      </c>
      <c r="D26" s="2" t="str">
        <f>STEP①【データ貼付】!D25&amp;STEP①【データ貼付】!E25</f>
        <v>高校男子走高跳</v>
      </c>
      <c r="E26" s="16">
        <f>STEP①【データ貼付】!G25+ROW()/1000000</f>
        <v>183.00002599999999</v>
      </c>
      <c r="F26" s="2">
        <f t="shared" si="2"/>
        <v>3</v>
      </c>
      <c r="G26" s="2" t="str">
        <f>STEP①【データ貼付】!A25</f>
        <v>高校支部</v>
      </c>
      <c r="H26" s="2" t="str">
        <f>STEP①【データ貼付】!B25</f>
        <v>北見</v>
      </c>
      <c r="I26" s="18">
        <f>STEP①【データ貼付】!C25</f>
        <v>45429</v>
      </c>
      <c r="J26" s="2" t="str">
        <f>STEP①【データ貼付】!F25</f>
        <v>佐藤一真</v>
      </c>
      <c r="K26" s="2">
        <f>STEP①【データ貼付】!G25</f>
        <v>183</v>
      </c>
      <c r="L26" s="2" t="str">
        <f>STEP①【データ貼付】!H25</f>
        <v>決</v>
      </c>
      <c r="M26" s="2" t="str">
        <f>STEP①【データ貼付】!I25</f>
        <v>北見北斗高</v>
      </c>
      <c r="N26" s="2">
        <f>STEP①【データ貼付】!J25</f>
        <v>2</v>
      </c>
      <c r="O26" s="2">
        <f>STEP①【データ貼付】!K25</f>
        <v>0</v>
      </c>
    </row>
    <row r="27" spans="1:15" x14ac:dyDescent="0.15">
      <c r="A27" s="2">
        <v>25</v>
      </c>
      <c r="B27" s="2" t="str">
        <f t="shared" si="1"/>
        <v>小学女子走高跳9</v>
      </c>
      <c r="C27" s="2" t="str">
        <f>J27&amp;COUNTIF($J$3:J27,J27)</f>
        <v>佐藤潤亜1</v>
      </c>
      <c r="D27" s="2" t="str">
        <f>STEP①【データ貼付】!D26&amp;STEP①【データ貼付】!E26</f>
        <v>小学女子走高跳</v>
      </c>
      <c r="E27" s="16">
        <f>STEP①【データ貼付】!G26+ROW()/1000000</f>
        <v>110.000027</v>
      </c>
      <c r="F27" s="2">
        <f t="shared" si="2"/>
        <v>9</v>
      </c>
      <c r="G27" s="2" t="str">
        <f>STEP①【データ貼付】!A26</f>
        <v>フィールド記録会</v>
      </c>
      <c r="H27" s="2" t="str">
        <f>STEP①【データ貼付】!B26</f>
        <v>網走</v>
      </c>
      <c r="I27" s="18">
        <f>STEP①【データ貼付】!C26</f>
        <v>45445</v>
      </c>
      <c r="J27" s="2" t="str">
        <f>STEP①【データ貼付】!F26</f>
        <v>佐藤潤亜</v>
      </c>
      <c r="K27" s="2">
        <f>STEP①【データ貼付】!G26</f>
        <v>110</v>
      </c>
      <c r="L27" s="2" t="str">
        <f>STEP①【データ貼付】!H26</f>
        <v>決</v>
      </c>
      <c r="M27" s="2" t="str">
        <f>STEP①【データ貼付】!I26</f>
        <v>美幌RC</v>
      </c>
      <c r="N27" s="2">
        <f>STEP①【データ貼付】!J26</f>
        <v>6</v>
      </c>
      <c r="O27" s="2">
        <f>STEP①【データ貼付】!K26</f>
        <v>0</v>
      </c>
    </row>
    <row r="28" spans="1:15" x14ac:dyDescent="0.15">
      <c r="A28" s="2">
        <v>26</v>
      </c>
      <c r="B28" s="2" t="str">
        <f t="shared" si="1"/>
        <v>小学女子走高跳8</v>
      </c>
      <c r="C28" s="2" t="str">
        <f>J28&amp;COUNTIF($J$3:J28,J28)</f>
        <v>佐藤瑠依1</v>
      </c>
      <c r="D28" s="2" t="str">
        <f>STEP①【データ貼付】!D27&amp;STEP①【データ貼付】!E27</f>
        <v>小学女子走高跳</v>
      </c>
      <c r="E28" s="16">
        <f>STEP①【データ貼付】!G27+ROW()/1000000</f>
        <v>110.000028</v>
      </c>
      <c r="F28" s="2">
        <f t="shared" si="2"/>
        <v>8</v>
      </c>
      <c r="G28" s="2" t="str">
        <f>STEP①【データ貼付】!A27</f>
        <v>小学生記録会</v>
      </c>
      <c r="H28" s="2" t="str">
        <f>STEP①【データ貼付】!B27</f>
        <v>網走</v>
      </c>
      <c r="I28" s="18">
        <f>STEP①【データ貼付】!C27</f>
        <v>45556</v>
      </c>
      <c r="J28" s="2" t="str">
        <f>STEP①【データ貼付】!F27</f>
        <v>佐藤瑠依</v>
      </c>
      <c r="K28" s="2">
        <f>STEP①【データ貼付】!G27</f>
        <v>110</v>
      </c>
      <c r="L28" s="2" t="str">
        <f>STEP①【データ貼付】!H27</f>
        <v>決</v>
      </c>
      <c r="M28" s="2" t="str">
        <f>STEP①【データ貼付】!I27</f>
        <v>美幌RC</v>
      </c>
      <c r="N28" s="2">
        <f>STEP①【データ貼付】!J27</f>
        <v>5</v>
      </c>
      <c r="O28" s="2">
        <f>STEP①【データ貼付】!K27</f>
        <v>0</v>
      </c>
    </row>
    <row r="29" spans="1:15" x14ac:dyDescent="0.15">
      <c r="A29" s="2">
        <v>27</v>
      </c>
      <c r="B29" s="2" t="str">
        <f t="shared" si="1"/>
        <v>中学男子棒高跳10</v>
      </c>
      <c r="C29" s="2" t="str">
        <f>J29&amp;COUNTIF($J$3:J29,J29)</f>
        <v>坂上敦紀1</v>
      </c>
      <c r="D29" s="2" t="str">
        <f>STEP①【データ貼付】!D28&amp;STEP①【データ貼付】!E28</f>
        <v>中学男子棒高跳</v>
      </c>
      <c r="E29" s="16">
        <f>STEP①【データ貼付】!G28+ROW()/1000000</f>
        <v>200.00002900000001</v>
      </c>
      <c r="F29" s="2">
        <f t="shared" si="2"/>
        <v>10</v>
      </c>
      <c r="G29" s="2" t="str">
        <f>STEP①【データ貼付】!A28</f>
        <v>通信陸上</v>
      </c>
      <c r="H29" s="2" t="str">
        <f>STEP①【データ貼付】!B28</f>
        <v>網走</v>
      </c>
      <c r="I29" s="18">
        <f>STEP①【データ貼付】!C28</f>
        <v>45471</v>
      </c>
      <c r="J29" s="2" t="str">
        <f>STEP①【データ貼付】!F28</f>
        <v>坂上敦紀</v>
      </c>
      <c r="K29" s="2">
        <f>STEP①【データ貼付】!G28</f>
        <v>200</v>
      </c>
      <c r="L29" s="2" t="str">
        <f>STEP①【データ貼付】!H28</f>
        <v>決</v>
      </c>
      <c r="M29" s="2" t="str">
        <f>STEP①【データ貼付】!I28</f>
        <v>北見小泉中</v>
      </c>
      <c r="N29" s="2">
        <f>STEP①【データ貼付】!J28</f>
        <v>1</v>
      </c>
      <c r="O29" s="2">
        <f>STEP①【データ貼付】!K28</f>
        <v>0</v>
      </c>
    </row>
    <row r="30" spans="1:15" x14ac:dyDescent="0.15">
      <c r="A30" s="2">
        <v>28</v>
      </c>
      <c r="B30" s="2" t="str">
        <f t="shared" si="1"/>
        <v>中学男子走高跳6</v>
      </c>
      <c r="C30" s="2" t="str">
        <f>J30&amp;COUNTIF($J$3:J30,J30)</f>
        <v>坂上遥紀1</v>
      </c>
      <c r="D30" s="2" t="str">
        <f>STEP①【データ貼付】!D29&amp;STEP①【データ貼付】!E29</f>
        <v>中学男子走高跳</v>
      </c>
      <c r="E30" s="16">
        <f>STEP①【データ貼付】!G29+ROW()/1000000</f>
        <v>150.00003000000001</v>
      </c>
      <c r="F30" s="2">
        <f t="shared" si="2"/>
        <v>6</v>
      </c>
      <c r="G30" s="2" t="str">
        <f>STEP①【データ貼付】!A29</f>
        <v>記録会④</v>
      </c>
      <c r="H30" s="2" t="str">
        <f>STEP①【データ貼付】!B29</f>
        <v>網走</v>
      </c>
      <c r="I30" s="18">
        <f>STEP①【データ貼付】!C29</f>
        <v>45508</v>
      </c>
      <c r="J30" s="2" t="str">
        <f>STEP①【データ貼付】!F29</f>
        <v>坂上遥紀</v>
      </c>
      <c r="K30" s="2">
        <f>STEP①【データ貼付】!G29</f>
        <v>150</v>
      </c>
      <c r="L30" s="2" t="str">
        <f>STEP①【データ貼付】!H29</f>
        <v>決</v>
      </c>
      <c r="M30" s="2" t="str">
        <f>STEP①【データ貼付】!I29</f>
        <v>北見小泉中</v>
      </c>
      <c r="N30" s="2">
        <f>STEP①【データ貼付】!J29</f>
        <v>2</v>
      </c>
      <c r="O30" s="2">
        <f>STEP①【データ貼付】!K29</f>
        <v>0</v>
      </c>
    </row>
    <row r="31" spans="1:15" x14ac:dyDescent="0.15">
      <c r="A31" s="2">
        <v>29</v>
      </c>
      <c r="B31" s="2" t="str">
        <f t="shared" si="1"/>
        <v>中学女子走高跳3</v>
      </c>
      <c r="C31" s="2" t="str">
        <f>J31&amp;COUNTIF($J$3:J31,J31)</f>
        <v>笹田虹心1</v>
      </c>
      <c r="D31" s="2" t="str">
        <f>STEP①【データ貼付】!D30&amp;STEP①【データ貼付】!E30</f>
        <v>中学女子走高跳</v>
      </c>
      <c r="E31" s="16">
        <f>STEP①【データ貼付】!G30+ROW()/1000000</f>
        <v>135.00003100000001</v>
      </c>
      <c r="F31" s="2">
        <f t="shared" si="2"/>
        <v>3</v>
      </c>
      <c r="G31" s="2" t="str">
        <f>STEP①【データ貼付】!A30</f>
        <v>中体連</v>
      </c>
      <c r="H31" s="2" t="str">
        <f>STEP①【データ貼付】!B30</f>
        <v>北見</v>
      </c>
      <c r="I31" s="18">
        <f>STEP①【データ貼付】!C30</f>
        <v>45459</v>
      </c>
      <c r="J31" s="2" t="str">
        <f>STEP①【データ貼付】!F30</f>
        <v>笹田虹心</v>
      </c>
      <c r="K31" s="2">
        <f>STEP①【データ貼付】!G30</f>
        <v>135</v>
      </c>
      <c r="L31" s="2" t="str">
        <f>STEP①【データ貼付】!H30</f>
        <v>決</v>
      </c>
      <c r="M31" s="2" t="str">
        <f>STEP①【データ貼付】!I30</f>
        <v>美幌RC</v>
      </c>
      <c r="N31" s="2">
        <f>STEP①【データ貼付】!J30</f>
        <v>1</v>
      </c>
      <c r="O31" s="2">
        <f>STEP①【データ貼付】!K30</f>
        <v>0</v>
      </c>
    </row>
    <row r="32" spans="1:15" x14ac:dyDescent="0.15">
      <c r="A32" s="2">
        <v>30</v>
      </c>
      <c r="B32" s="2" t="str">
        <f t="shared" si="1"/>
        <v>中学男子走高跳5</v>
      </c>
      <c r="C32" s="2" t="str">
        <f>J32&amp;COUNTIF($J$3:J32,J32)</f>
        <v>三浦正史1</v>
      </c>
      <c r="D32" s="2" t="str">
        <f>STEP①【データ貼付】!D31&amp;STEP①【データ貼付】!E31</f>
        <v>中学男子走高跳</v>
      </c>
      <c r="E32" s="16">
        <f>STEP①【データ貼付】!G31+ROW()/1000000</f>
        <v>155.000032</v>
      </c>
      <c r="F32" s="2">
        <f t="shared" si="2"/>
        <v>5</v>
      </c>
      <c r="G32" s="2" t="str">
        <f>STEP①【データ貼付】!A31</f>
        <v>全道中学</v>
      </c>
      <c r="H32" s="2" t="str">
        <f>STEP①【データ貼付】!B31</f>
        <v>帯広</v>
      </c>
      <c r="I32" s="18" t="str">
        <f>STEP①【データ貼付】!C31</f>
        <v xml:space="preserve"> 9/15</v>
      </c>
      <c r="J32" s="2" t="str">
        <f>STEP①【データ貼付】!F31</f>
        <v>三浦正史</v>
      </c>
      <c r="K32" s="2">
        <f>STEP①【データ貼付】!G31</f>
        <v>155</v>
      </c>
      <c r="L32" s="2" t="str">
        <f>STEP①【データ貼付】!H31</f>
        <v>決</v>
      </c>
      <c r="M32" s="2" t="str">
        <f>STEP①【データ貼付】!I31</f>
        <v>美幌北中</v>
      </c>
      <c r="N32" s="2">
        <f>STEP①【データ貼付】!J31</f>
        <v>2</v>
      </c>
      <c r="O32" s="2">
        <f>STEP①【データ貼付】!K31</f>
        <v>0</v>
      </c>
    </row>
    <row r="33" spans="1:15" x14ac:dyDescent="0.15">
      <c r="A33" s="2">
        <v>31</v>
      </c>
      <c r="B33" s="2" t="str">
        <f t="shared" si="1"/>
        <v>一般男子棒高跳5</v>
      </c>
      <c r="C33" s="2" t="str">
        <f>J33&amp;COUNTIF($J$3:J33,J33)</f>
        <v>山川真史1</v>
      </c>
      <c r="D33" s="2" t="str">
        <f>STEP①【データ貼付】!D32&amp;STEP①【データ貼付】!E32</f>
        <v>一般男子棒高跳</v>
      </c>
      <c r="E33" s="16">
        <f>STEP①【データ貼付】!G32+ROW()/1000000</f>
        <v>330.00003299999997</v>
      </c>
      <c r="F33" s="2">
        <f t="shared" si="2"/>
        <v>5</v>
      </c>
      <c r="G33" s="2" t="str">
        <f>STEP①【データ貼付】!A32</f>
        <v>混成記録会</v>
      </c>
      <c r="H33" s="2" t="str">
        <f>STEP①【データ貼付】!B32</f>
        <v>網走</v>
      </c>
      <c r="I33" s="18">
        <f>STEP①【データ貼付】!C32</f>
        <v>45577</v>
      </c>
      <c r="J33" s="2" t="str">
        <f>STEP①【データ貼付】!F32</f>
        <v>山川真史</v>
      </c>
      <c r="K33" s="2">
        <f>STEP①【データ貼付】!G32</f>
        <v>330</v>
      </c>
      <c r="L33" s="2" t="str">
        <f>STEP①【データ貼付】!H32</f>
        <v>決</v>
      </c>
      <c r="M33" s="2" t="str">
        <f>STEP①【データ貼付】!I32</f>
        <v>OAC・ジュニア</v>
      </c>
      <c r="N33" s="2">
        <f>STEP①【データ貼付】!J32</f>
        <v>3</v>
      </c>
      <c r="O33" s="2">
        <f>STEP①【データ貼付】!K32</f>
        <v>0</v>
      </c>
    </row>
    <row r="34" spans="1:15" x14ac:dyDescent="0.15">
      <c r="A34" s="2">
        <v>32</v>
      </c>
      <c r="B34" s="2" t="str">
        <f t="shared" si="1"/>
        <v>中学男子棒高跳1</v>
      </c>
      <c r="C34" s="2" t="str">
        <f>J34&amp;COUNTIF($J$3:J34,J34)</f>
        <v>山田響幹1</v>
      </c>
      <c r="D34" s="2" t="str">
        <f>STEP①【データ貼付】!D33&amp;STEP①【データ貼付】!E33</f>
        <v>中学男子棒高跳</v>
      </c>
      <c r="E34" s="16">
        <f>STEP①【データ貼付】!G33+ROW()/1000000</f>
        <v>400.00003400000003</v>
      </c>
      <c r="F34" s="2">
        <f t="shared" si="2"/>
        <v>1</v>
      </c>
      <c r="G34" s="2" t="str">
        <f>STEP①【データ貼付】!A33</f>
        <v>ジュニア</v>
      </c>
      <c r="H34" s="2" t="str">
        <f>STEP①【データ貼付】!B33</f>
        <v>深川</v>
      </c>
      <c r="I34" s="18">
        <f>STEP①【データ貼付】!C33</f>
        <v>45536</v>
      </c>
      <c r="J34" s="2" t="str">
        <f>STEP①【データ貼付】!F33</f>
        <v>山田響幹</v>
      </c>
      <c r="K34" s="2">
        <f>STEP①【データ貼付】!G33</f>
        <v>400</v>
      </c>
      <c r="L34" s="2" t="str">
        <f>STEP①【データ貼付】!H33</f>
        <v>決</v>
      </c>
      <c r="M34" s="2" t="str">
        <f>STEP①【データ貼付】!I33</f>
        <v>網走第四中</v>
      </c>
      <c r="N34" s="2">
        <f>STEP①【データ貼付】!J33</f>
        <v>3</v>
      </c>
      <c r="O34" s="2">
        <f>STEP①【データ貼付】!K33</f>
        <v>0</v>
      </c>
    </row>
    <row r="35" spans="1:15" x14ac:dyDescent="0.15">
      <c r="A35" s="2">
        <v>33</v>
      </c>
      <c r="B35" s="2" t="str">
        <f t="shared" si="1"/>
        <v>高校男子走高跳2</v>
      </c>
      <c r="C35" s="2" t="str">
        <f>J35&amp;COUNTIF($J$3:J35,J35)</f>
        <v>山本大三郎1</v>
      </c>
      <c r="D35" s="2" t="str">
        <f>STEP①【データ貼付】!D34&amp;STEP①【データ貼付】!E34</f>
        <v>高校男子走高跳</v>
      </c>
      <c r="E35" s="16">
        <f>STEP①【データ貼付】!G34+ROW()/1000000</f>
        <v>184.000035</v>
      </c>
      <c r="F35" s="2">
        <f t="shared" si="2"/>
        <v>2</v>
      </c>
      <c r="G35" s="2" t="str">
        <f>STEP①【データ貼付】!A34</f>
        <v>全道高校新人</v>
      </c>
      <c r="H35" s="2" t="str">
        <f>STEP①【データ貼付】!B34</f>
        <v>室蘭</v>
      </c>
      <c r="I35" s="18">
        <f>STEP①【データ貼付】!C34</f>
        <v>45554</v>
      </c>
      <c r="J35" s="2" t="str">
        <f>STEP①【データ貼付】!F34</f>
        <v>山本大三郎</v>
      </c>
      <c r="K35" s="2">
        <f>STEP①【データ貼付】!G34</f>
        <v>184</v>
      </c>
      <c r="L35" s="2" t="str">
        <f>STEP①【データ貼付】!H34</f>
        <v>決</v>
      </c>
      <c r="M35" s="2" t="str">
        <f>STEP①【データ貼付】!I34</f>
        <v>網走南ケ丘高</v>
      </c>
      <c r="N35" s="2">
        <f>STEP①【データ貼付】!J34</f>
        <v>2</v>
      </c>
      <c r="O35" s="2">
        <f>STEP①【データ貼付】!K34</f>
        <v>0</v>
      </c>
    </row>
    <row r="36" spans="1:15" x14ac:dyDescent="0.15">
      <c r="A36" s="2">
        <v>34</v>
      </c>
      <c r="B36" s="2" t="str">
        <f t="shared" si="1"/>
        <v>中学男子走高跳15</v>
      </c>
      <c r="C36" s="2" t="str">
        <f>J36&amp;COUNTIF($J$3:J36,J36)</f>
        <v>四十物映多1</v>
      </c>
      <c r="D36" s="2" t="str">
        <f>STEP①【データ貼付】!D35&amp;STEP①【データ貼付】!E35</f>
        <v>中学男子走高跳</v>
      </c>
      <c r="E36" s="16">
        <f>STEP①【データ貼付】!G35+ROW()/1000000</f>
        <v>130.00003599999999</v>
      </c>
      <c r="F36" s="2">
        <f t="shared" si="2"/>
        <v>15</v>
      </c>
      <c r="G36" s="2" t="str">
        <f>STEP①【データ貼付】!A35</f>
        <v>フィールド記録会</v>
      </c>
      <c r="H36" s="2" t="str">
        <f>STEP①【データ貼付】!B35</f>
        <v>網走</v>
      </c>
      <c r="I36" s="18">
        <f>STEP①【データ貼付】!C35</f>
        <v>45445</v>
      </c>
      <c r="J36" s="2" t="str">
        <f>STEP①【データ貼付】!F35</f>
        <v>四十物映多</v>
      </c>
      <c r="K36" s="2">
        <f>STEP①【データ貼付】!G35</f>
        <v>130</v>
      </c>
      <c r="L36" s="2" t="str">
        <f>STEP①【データ貼付】!H35</f>
        <v>決</v>
      </c>
      <c r="M36" s="2" t="str">
        <f>STEP①【データ貼付】!I35</f>
        <v>OAC・ジュニア</v>
      </c>
      <c r="N36" s="2">
        <f>STEP①【データ貼付】!J35</f>
        <v>3</v>
      </c>
      <c r="O36" s="2">
        <f>STEP①【データ貼付】!K35</f>
        <v>0</v>
      </c>
    </row>
    <row r="37" spans="1:15" x14ac:dyDescent="0.15">
      <c r="A37" s="2">
        <v>35</v>
      </c>
      <c r="B37" s="2" t="str">
        <f t="shared" si="1"/>
        <v>一般男子棒高跳6</v>
      </c>
      <c r="C37" s="2" t="str">
        <f>J37&amp;COUNTIF($J$3:J37,J37)</f>
        <v>四十物映多2</v>
      </c>
      <c r="D37" s="2" t="str">
        <f>STEP①【データ貼付】!D36&amp;STEP①【データ貼付】!E36</f>
        <v>一般男子棒高跳</v>
      </c>
      <c r="E37" s="16">
        <f>STEP①【データ貼付】!G36+ROW()/1000000</f>
        <v>310.00003700000002</v>
      </c>
      <c r="F37" s="2">
        <f t="shared" si="2"/>
        <v>6</v>
      </c>
      <c r="G37" s="2" t="str">
        <f>STEP①【データ貼付】!A36</f>
        <v>記録会③</v>
      </c>
      <c r="H37" s="2" t="str">
        <f>STEP①【データ貼付】!B36</f>
        <v>網走</v>
      </c>
      <c r="I37" s="18">
        <f>STEP①【データ貼付】!C36</f>
        <v>45488</v>
      </c>
      <c r="J37" s="2" t="str">
        <f>STEP①【データ貼付】!F36</f>
        <v>四十物映多</v>
      </c>
      <c r="K37" s="2">
        <f>STEP①【データ貼付】!G36</f>
        <v>310</v>
      </c>
      <c r="L37" s="2" t="str">
        <f>STEP①【データ貼付】!H36</f>
        <v>決</v>
      </c>
      <c r="M37" s="2" t="str">
        <f>STEP①【データ貼付】!I36</f>
        <v>網走第一中</v>
      </c>
      <c r="N37" s="2">
        <f>STEP①【データ貼付】!J36</f>
        <v>3</v>
      </c>
      <c r="O37" s="2">
        <f>STEP①【データ貼付】!K36</f>
        <v>0</v>
      </c>
    </row>
    <row r="38" spans="1:15" x14ac:dyDescent="0.15">
      <c r="A38" s="2">
        <v>36</v>
      </c>
      <c r="B38" s="2" t="str">
        <f t="shared" si="1"/>
        <v>高校女子走高跳6</v>
      </c>
      <c r="C38" s="2" t="str">
        <f>J38&amp;COUNTIF($J$3:J38,J38)</f>
        <v>枝﨑千夏1</v>
      </c>
      <c r="D38" s="2" t="str">
        <f>STEP①【データ貼付】!D37&amp;STEP①【データ貼付】!E37</f>
        <v>高校女子走高跳</v>
      </c>
      <c r="E38" s="16">
        <f>STEP①【データ貼付】!G37+ROW()/1000000</f>
        <v>135.00003799999999</v>
      </c>
      <c r="F38" s="2">
        <f t="shared" si="2"/>
        <v>6</v>
      </c>
      <c r="G38" s="2" t="str">
        <f>STEP①【データ貼付】!A37</f>
        <v>記録会①</v>
      </c>
      <c r="H38" s="2" t="str">
        <f>STEP①【データ貼付】!B37</f>
        <v>北見</v>
      </c>
      <c r="I38" s="18">
        <f>STEP①【データ貼付】!C37</f>
        <v>45410</v>
      </c>
      <c r="J38" s="2" t="str">
        <f>STEP①【データ貼付】!F37</f>
        <v>枝﨑千夏</v>
      </c>
      <c r="K38" s="2">
        <f>STEP①【データ貼付】!G37</f>
        <v>135</v>
      </c>
      <c r="L38" s="2" t="str">
        <f>STEP①【データ貼付】!H37</f>
        <v>決</v>
      </c>
      <c r="M38" s="2" t="str">
        <f>STEP①【データ貼付】!I37</f>
        <v>北見柏陽高</v>
      </c>
      <c r="N38" s="2">
        <f>STEP①【データ貼付】!J37</f>
        <v>3</v>
      </c>
      <c r="O38" s="2">
        <f>STEP①【データ貼付】!K37</f>
        <v>0</v>
      </c>
    </row>
    <row r="39" spans="1:15" x14ac:dyDescent="0.15">
      <c r="A39" s="2">
        <v>37</v>
      </c>
      <c r="B39" s="2" t="str">
        <f t="shared" si="1"/>
        <v>中学女子走高跳2</v>
      </c>
      <c r="C39" s="2" t="str">
        <f>J39&amp;COUNTIF($J$3:J39,J39)</f>
        <v>寺島凜1</v>
      </c>
      <c r="D39" s="2" t="str">
        <f>STEP①【データ貼付】!D38&amp;STEP①【データ貼付】!E38</f>
        <v>中学女子走高跳</v>
      </c>
      <c r="E39" s="16">
        <f>STEP①【データ貼付】!G38+ROW()/1000000</f>
        <v>135.00003899999999</v>
      </c>
      <c r="F39" s="2">
        <f t="shared" si="2"/>
        <v>2</v>
      </c>
      <c r="G39" s="2" t="str">
        <f>STEP①【データ貼付】!A38</f>
        <v>中体連</v>
      </c>
      <c r="H39" s="2" t="str">
        <f>STEP①【データ貼付】!B38</f>
        <v>北見</v>
      </c>
      <c r="I39" s="18">
        <f>STEP①【データ貼付】!C38</f>
        <v>45459</v>
      </c>
      <c r="J39" s="2" t="str">
        <f>STEP①【データ貼付】!F38</f>
        <v>寺島凜</v>
      </c>
      <c r="K39" s="2">
        <f>STEP①【データ貼付】!G38</f>
        <v>135</v>
      </c>
      <c r="L39" s="2" t="str">
        <f>STEP①【データ貼付】!H38</f>
        <v>決</v>
      </c>
      <c r="M39" s="2" t="str">
        <f>STEP①【データ貼付】!I38</f>
        <v>北見常呂中</v>
      </c>
      <c r="N39" s="2">
        <f>STEP①【データ貼付】!J38</f>
        <v>3</v>
      </c>
      <c r="O39" s="2">
        <f>STEP①【データ貼付】!K38</f>
        <v>0</v>
      </c>
    </row>
    <row r="40" spans="1:15" x14ac:dyDescent="0.15">
      <c r="A40" s="2">
        <v>38</v>
      </c>
      <c r="B40" s="2" t="str">
        <f t="shared" si="1"/>
        <v>高校女子走高跳3</v>
      </c>
      <c r="C40" s="2" t="str">
        <f>J40&amp;COUNTIF($J$3:J40,J40)</f>
        <v>若原萌那1</v>
      </c>
      <c r="D40" s="2" t="str">
        <f>STEP①【データ貼付】!D39&amp;STEP①【データ貼付】!E39</f>
        <v>高校女子走高跳</v>
      </c>
      <c r="E40" s="16">
        <f>STEP①【データ貼付】!G39+ROW()/1000000</f>
        <v>152.00004000000001</v>
      </c>
      <c r="F40" s="2">
        <f t="shared" si="2"/>
        <v>3</v>
      </c>
      <c r="G40" s="2" t="str">
        <f>STEP①【データ貼付】!A39</f>
        <v>新人戦</v>
      </c>
      <c r="H40" s="2" t="str">
        <f>STEP①【データ貼付】!B39</f>
        <v>網走</v>
      </c>
      <c r="I40" s="18">
        <f>STEP①【データ貼付】!C39</f>
        <v>45527</v>
      </c>
      <c r="J40" s="2" t="str">
        <f>STEP①【データ貼付】!F39</f>
        <v>若原萌那</v>
      </c>
      <c r="K40" s="2">
        <f>STEP①【データ貼付】!G39</f>
        <v>152</v>
      </c>
      <c r="L40" s="2" t="str">
        <f>STEP①【データ貼付】!H39</f>
        <v>決</v>
      </c>
      <c r="M40" s="2" t="str">
        <f>STEP①【データ貼付】!I39</f>
        <v>網走南ケ丘高</v>
      </c>
      <c r="N40" s="2">
        <f>STEP①【データ貼付】!J39</f>
        <v>2</v>
      </c>
      <c r="O40" s="2">
        <f>STEP①【データ貼付】!K39</f>
        <v>0</v>
      </c>
    </row>
    <row r="41" spans="1:15" x14ac:dyDescent="0.15">
      <c r="A41" s="2">
        <v>39</v>
      </c>
      <c r="B41" s="2" t="str">
        <f t="shared" si="1"/>
        <v>中学男子走高跳10</v>
      </c>
      <c r="C41" s="2" t="str">
        <f>J41&amp;COUNTIF($J$3:J41,J41)</f>
        <v>酒井彩吹1</v>
      </c>
      <c r="D41" s="2" t="str">
        <f>STEP①【データ貼付】!D40&amp;STEP①【データ貼付】!E40</f>
        <v>中学男子走高跳</v>
      </c>
      <c r="E41" s="16">
        <f>STEP①【データ貼付】!G40+ROW()/1000000</f>
        <v>140.00004100000001</v>
      </c>
      <c r="F41" s="2">
        <f t="shared" si="2"/>
        <v>10</v>
      </c>
      <c r="G41" s="2" t="str">
        <f>STEP①【データ貼付】!A40</f>
        <v>記録会①</v>
      </c>
      <c r="H41" s="2" t="str">
        <f>STEP①【データ貼付】!B40</f>
        <v>北見</v>
      </c>
      <c r="I41" s="18">
        <f>STEP①【データ貼付】!C40</f>
        <v>45410</v>
      </c>
      <c r="J41" s="2" t="str">
        <f>STEP①【データ貼付】!F40</f>
        <v>酒井彩吹</v>
      </c>
      <c r="K41" s="2">
        <f>STEP①【データ貼付】!G40</f>
        <v>140</v>
      </c>
      <c r="L41" s="2" t="str">
        <f>STEP①【データ貼付】!H40</f>
        <v>決</v>
      </c>
      <c r="M41" s="2" t="str">
        <f>STEP①【データ貼付】!I40</f>
        <v>網走第一中</v>
      </c>
      <c r="N41" s="2">
        <f>STEP①【データ貼付】!J40</f>
        <v>3</v>
      </c>
      <c r="O41" s="2">
        <f>STEP①【データ貼付】!K40</f>
        <v>0</v>
      </c>
    </row>
    <row r="42" spans="1:15" x14ac:dyDescent="0.15">
      <c r="A42" s="2">
        <v>40</v>
      </c>
      <c r="B42" s="2" t="str">
        <f t="shared" si="1"/>
        <v>一般男子走高跳2</v>
      </c>
      <c r="C42" s="2" t="str">
        <f>J42&amp;COUNTIF($J$3:J42,J42)</f>
        <v>酒井柊優1</v>
      </c>
      <c r="D42" s="2" t="str">
        <f>STEP①【データ貼付】!D41&amp;STEP①【データ貼付】!E41</f>
        <v>一般男子走高跳</v>
      </c>
      <c r="E42" s="16">
        <f>STEP①【データ貼付】!G41+ROW()/1000000</f>
        <v>170.00004200000001</v>
      </c>
      <c r="F42" s="2">
        <f t="shared" si="2"/>
        <v>2</v>
      </c>
      <c r="G42" s="2" t="str">
        <f>STEP①【データ貼付】!A41</f>
        <v>記録会③</v>
      </c>
      <c r="H42" s="2" t="str">
        <f>STEP①【データ貼付】!B41</f>
        <v>網走</v>
      </c>
      <c r="I42" s="18">
        <f>STEP①【データ貼付】!C41</f>
        <v>45488</v>
      </c>
      <c r="J42" s="2" t="str">
        <f>STEP①【データ貼付】!F41</f>
        <v>酒井柊優</v>
      </c>
      <c r="K42" s="2">
        <f>STEP①【データ貼付】!G41</f>
        <v>170</v>
      </c>
      <c r="L42" s="2" t="str">
        <f>STEP①【データ貼付】!H41</f>
        <v>決</v>
      </c>
      <c r="M42" s="2" t="str">
        <f>STEP①【データ貼付】!I41</f>
        <v>北見柏陽高</v>
      </c>
      <c r="N42" s="2">
        <f>STEP①【データ貼付】!J41</f>
        <v>3</v>
      </c>
      <c r="O42" s="2">
        <f>STEP①【データ貼付】!K41</f>
        <v>0</v>
      </c>
    </row>
    <row r="43" spans="1:15" x14ac:dyDescent="0.15">
      <c r="A43" s="2">
        <v>41</v>
      </c>
      <c r="B43" s="2" t="str">
        <f t="shared" si="1"/>
        <v>一般男子走高跳4</v>
      </c>
      <c r="C43" s="2" t="str">
        <f>J43&amp;COUNTIF($J$3:J43,J43)</f>
        <v>小貫裕貴1</v>
      </c>
      <c r="D43" s="2" t="str">
        <f>STEP①【データ貼付】!D42&amp;STEP①【データ貼付】!E42</f>
        <v>一般男子走高跳</v>
      </c>
      <c r="E43" s="16">
        <f>STEP①【データ貼付】!G42+ROW()/1000000</f>
        <v>145.00004300000001</v>
      </c>
      <c r="F43" s="2">
        <f t="shared" si="2"/>
        <v>4</v>
      </c>
      <c r="G43" s="2" t="str">
        <f>STEP①【データ貼付】!A42</f>
        <v>記録会③</v>
      </c>
      <c r="H43" s="2" t="str">
        <f>STEP①【データ貼付】!B42</f>
        <v>網走</v>
      </c>
      <c r="I43" s="18">
        <f>STEP①【データ貼付】!C42</f>
        <v>45488</v>
      </c>
      <c r="J43" s="2" t="str">
        <f>STEP①【データ貼付】!F42</f>
        <v>小貫裕貴</v>
      </c>
      <c r="K43" s="2">
        <f>STEP①【データ貼付】!G42</f>
        <v>145</v>
      </c>
      <c r="L43" s="2" t="str">
        <f>STEP①【データ貼付】!H42</f>
        <v>決</v>
      </c>
      <c r="M43" s="2" t="str">
        <f>STEP①【データ貼付】!I42</f>
        <v>北見小泉中</v>
      </c>
      <c r="N43" s="2">
        <f>STEP①【データ貼付】!J42</f>
        <v>3</v>
      </c>
      <c r="O43" s="2">
        <f>STEP①【データ貼付】!K42</f>
        <v>0</v>
      </c>
    </row>
    <row r="44" spans="1:15" x14ac:dyDescent="0.15">
      <c r="A44" s="2">
        <v>42</v>
      </c>
      <c r="B44" s="2" t="str">
        <f t="shared" si="1"/>
        <v>中学女子走高跳5</v>
      </c>
      <c r="C44" s="2" t="str">
        <f>J44&amp;COUNTIF($J$3:J44,J44)</f>
        <v>小崎杏梨1</v>
      </c>
      <c r="D44" s="2" t="str">
        <f>STEP①【データ貼付】!D43&amp;STEP①【データ貼付】!E43</f>
        <v>中学女子走高跳</v>
      </c>
      <c r="E44" s="16">
        <f>STEP①【データ貼付】!G43+ROW()/1000000</f>
        <v>130.000044</v>
      </c>
      <c r="F44" s="2">
        <f t="shared" si="2"/>
        <v>5</v>
      </c>
      <c r="G44" s="2" t="str">
        <f>STEP①【データ貼付】!A43</f>
        <v>中体連</v>
      </c>
      <c r="H44" s="2" t="str">
        <f>STEP①【データ貼付】!B43</f>
        <v>北見</v>
      </c>
      <c r="I44" s="18">
        <f>STEP①【データ貼付】!C43</f>
        <v>45459</v>
      </c>
      <c r="J44" s="2" t="str">
        <f>STEP①【データ貼付】!F43</f>
        <v>小崎杏梨</v>
      </c>
      <c r="K44" s="2">
        <f>STEP①【データ貼付】!G43</f>
        <v>130</v>
      </c>
      <c r="L44" s="2" t="str">
        <f>STEP①【データ貼付】!H43</f>
        <v>決</v>
      </c>
      <c r="M44" s="2" t="str">
        <f>STEP①【データ貼付】!I43</f>
        <v>網走第一中</v>
      </c>
      <c r="N44" s="2">
        <f>STEP①【データ貼付】!J43</f>
        <v>2</v>
      </c>
      <c r="O44" s="2">
        <f>STEP①【データ貼付】!K43</f>
        <v>0</v>
      </c>
    </row>
    <row r="45" spans="1:15" x14ac:dyDescent="0.15">
      <c r="A45" s="2">
        <v>43</v>
      </c>
      <c r="B45" s="2" t="str">
        <f t="shared" si="1"/>
        <v>高校女子走高跳1</v>
      </c>
      <c r="C45" s="2" t="str">
        <f>J45&amp;COUNTIF($J$3:J45,J45)</f>
        <v>小松澤陸斗1</v>
      </c>
      <c r="D45" s="2" t="str">
        <f>STEP①【データ貼付】!D44&amp;STEP①【データ貼付】!E44</f>
        <v>高校女子走高跳</v>
      </c>
      <c r="E45" s="16">
        <f>STEP①【データ貼付】!G44+ROW()/1000000</f>
        <v>160.000045</v>
      </c>
      <c r="F45" s="2">
        <f t="shared" si="2"/>
        <v>1</v>
      </c>
      <c r="G45" s="2" t="str">
        <f>STEP①【データ貼付】!A44</f>
        <v>記録会②</v>
      </c>
      <c r="H45" s="2" t="str">
        <f>STEP①【データ貼付】!B44</f>
        <v>網走</v>
      </c>
      <c r="I45" s="18">
        <f>STEP①【データ貼付】!C44</f>
        <v>45423</v>
      </c>
      <c r="J45" s="2" t="str">
        <f>STEP①【データ貼付】!F44</f>
        <v>小松澤陸斗</v>
      </c>
      <c r="K45" s="2">
        <f>STEP①【データ貼付】!G44</f>
        <v>160</v>
      </c>
      <c r="L45" s="2" t="str">
        <f>STEP①【データ貼付】!H44</f>
        <v>決</v>
      </c>
      <c r="M45" s="2" t="str">
        <f>STEP①【データ貼付】!I44</f>
        <v>常呂高</v>
      </c>
      <c r="N45" s="2">
        <f>STEP①【データ貼付】!J44</f>
        <v>3</v>
      </c>
      <c r="O45" s="2">
        <f>STEP①【データ貼付】!K44</f>
        <v>0</v>
      </c>
    </row>
    <row r="46" spans="1:15" x14ac:dyDescent="0.15">
      <c r="A46" s="2">
        <v>44</v>
      </c>
      <c r="B46" s="2" t="str">
        <f t="shared" si="1"/>
        <v>高校男子走高跳6</v>
      </c>
      <c r="C46" s="2" t="str">
        <f>J46&amp;COUNTIF($J$3:J46,J46)</f>
        <v>小田琉芽1</v>
      </c>
      <c r="D46" s="2" t="str">
        <f>STEP①【データ貼付】!D45&amp;STEP①【データ貼付】!E45</f>
        <v>高校男子走高跳</v>
      </c>
      <c r="E46" s="16">
        <f>STEP①【データ貼付】!G45+ROW()/1000000</f>
        <v>165.000046</v>
      </c>
      <c r="F46" s="2">
        <f t="shared" si="2"/>
        <v>6</v>
      </c>
      <c r="G46" s="2" t="str">
        <f>STEP①【データ貼付】!A45</f>
        <v>新人戦</v>
      </c>
      <c r="H46" s="2" t="str">
        <f>STEP①【データ貼付】!B45</f>
        <v>網走</v>
      </c>
      <c r="I46" s="18">
        <f>STEP①【データ貼付】!C45</f>
        <v>45528</v>
      </c>
      <c r="J46" s="2" t="str">
        <f>STEP①【データ貼付】!F45</f>
        <v>小田琉芽</v>
      </c>
      <c r="K46" s="2">
        <f>STEP①【データ貼付】!G45</f>
        <v>165</v>
      </c>
      <c r="L46" s="2" t="str">
        <f>STEP①【データ貼付】!H45</f>
        <v>決</v>
      </c>
      <c r="M46" s="2" t="str">
        <f>STEP①【データ貼付】!I45</f>
        <v>遠軽高</v>
      </c>
      <c r="N46" s="2">
        <f>STEP①【データ貼付】!J45</f>
        <v>1</v>
      </c>
      <c r="O46" s="2">
        <f>STEP①【データ貼付】!K45</f>
        <v>0</v>
      </c>
    </row>
    <row r="47" spans="1:15" x14ac:dyDescent="0.15">
      <c r="A47" s="2">
        <v>45</v>
      </c>
      <c r="B47" s="2" t="str">
        <f t="shared" si="1"/>
        <v>中学男子棒高跳9</v>
      </c>
      <c r="C47" s="2" t="str">
        <f>J47&amp;COUNTIF($J$3:J47,J47)</f>
        <v>小堀空來1</v>
      </c>
      <c r="D47" s="2" t="str">
        <f>STEP①【データ貼付】!D46&amp;STEP①【データ貼付】!E46</f>
        <v>中学男子棒高跳</v>
      </c>
      <c r="E47" s="16">
        <f>STEP①【データ貼付】!G46+ROW()/1000000</f>
        <v>220.000047</v>
      </c>
      <c r="F47" s="2">
        <f t="shared" si="2"/>
        <v>9</v>
      </c>
      <c r="G47" s="2" t="str">
        <f>STEP①【データ貼付】!A46</f>
        <v>フィールド記録会</v>
      </c>
      <c r="H47" s="2" t="str">
        <f>STEP①【データ貼付】!B46</f>
        <v>網走</v>
      </c>
      <c r="I47" s="18">
        <f>STEP①【データ貼付】!C46</f>
        <v>45445</v>
      </c>
      <c r="J47" s="2" t="str">
        <f>STEP①【データ貼付】!F46</f>
        <v>小堀空來</v>
      </c>
      <c r="K47" s="2">
        <f>STEP①【データ貼付】!G46</f>
        <v>220</v>
      </c>
      <c r="L47" s="2" t="str">
        <f>STEP①【データ貼付】!H46</f>
        <v>決</v>
      </c>
      <c r="M47" s="2" t="str">
        <f>STEP①【データ貼付】!I46</f>
        <v>OAC・ジュニア</v>
      </c>
      <c r="N47" s="2">
        <f>STEP①【データ貼付】!J46</f>
        <v>2</v>
      </c>
      <c r="O47" s="2">
        <f>STEP①【データ貼付】!K46</f>
        <v>0</v>
      </c>
    </row>
    <row r="48" spans="1:15" x14ac:dyDescent="0.15">
      <c r="A48" s="2">
        <v>46</v>
      </c>
      <c r="B48" s="2" t="str">
        <f t="shared" si="1"/>
        <v>中学男子走高跳1</v>
      </c>
      <c r="C48" s="2" t="str">
        <f>J48&amp;COUNTIF($J$3:J48,J48)</f>
        <v>松井維吹1</v>
      </c>
      <c r="D48" s="2" t="str">
        <f>STEP①【データ貼付】!D47&amp;STEP①【データ貼付】!E47</f>
        <v>中学男子走高跳</v>
      </c>
      <c r="E48" s="16">
        <f>STEP①【データ貼付】!G47+ROW()/1000000</f>
        <v>182.00004799999999</v>
      </c>
      <c r="F48" s="2">
        <f t="shared" si="2"/>
        <v>1</v>
      </c>
      <c r="G48" s="2" t="str">
        <f>STEP①【データ貼付】!A47</f>
        <v>全道中学</v>
      </c>
      <c r="H48" s="2" t="str">
        <f>STEP①【データ貼付】!B47</f>
        <v>帯広</v>
      </c>
      <c r="I48" s="18" t="str">
        <f>STEP①【データ貼付】!C47</f>
        <v xml:space="preserve"> 9/15</v>
      </c>
      <c r="J48" s="2" t="str">
        <f>STEP①【データ貼付】!F47</f>
        <v>松井維吹</v>
      </c>
      <c r="K48" s="2">
        <f>STEP①【データ貼付】!G47</f>
        <v>182</v>
      </c>
      <c r="L48" s="2" t="str">
        <f>STEP①【データ貼付】!H47</f>
        <v>決</v>
      </c>
      <c r="M48" s="2" t="str">
        <f>STEP①【データ貼付】!I47</f>
        <v>北見小泉中</v>
      </c>
      <c r="N48" s="2">
        <f>STEP①【データ貼付】!J47</f>
        <v>2</v>
      </c>
      <c r="O48" s="2">
        <f>STEP①【データ貼付】!K47</f>
        <v>0</v>
      </c>
    </row>
    <row r="49" spans="1:15" x14ac:dyDescent="0.15">
      <c r="A49" s="2">
        <v>47</v>
      </c>
      <c r="B49" s="2" t="str">
        <f t="shared" si="1"/>
        <v>高校女子走高跳5</v>
      </c>
      <c r="C49" s="2" t="str">
        <f>J49&amp;COUNTIF($J$3:J49,J49)</f>
        <v>松井柚李1</v>
      </c>
      <c r="D49" s="2" t="str">
        <f>STEP①【データ貼付】!D48&amp;STEP①【データ貼付】!E48</f>
        <v>高校女子走高跳</v>
      </c>
      <c r="E49" s="16">
        <f>STEP①【データ貼付】!G48+ROW()/1000000</f>
        <v>140.00004899999999</v>
      </c>
      <c r="F49" s="2">
        <f t="shared" si="2"/>
        <v>5</v>
      </c>
      <c r="G49" s="2" t="str">
        <f>STEP①【データ貼付】!A48</f>
        <v>高校支部</v>
      </c>
      <c r="H49" s="2" t="str">
        <f>STEP①【データ貼付】!B48</f>
        <v>北見</v>
      </c>
      <c r="I49" s="18">
        <f>STEP①【データ貼付】!C48</f>
        <v>45429</v>
      </c>
      <c r="J49" s="2" t="str">
        <f>STEP①【データ貼付】!F48</f>
        <v>松井柚李</v>
      </c>
      <c r="K49" s="2">
        <f>STEP①【データ貼付】!G48</f>
        <v>140</v>
      </c>
      <c r="L49" s="2" t="str">
        <f>STEP①【データ貼付】!H48</f>
        <v>決</v>
      </c>
      <c r="M49" s="2" t="str">
        <f>STEP①【データ貼付】!I48</f>
        <v>北見柏陽高</v>
      </c>
      <c r="N49" s="2">
        <f>STEP①【データ貼付】!J48</f>
        <v>2</v>
      </c>
      <c r="O49" s="2">
        <f>STEP①【データ貼付】!K48</f>
        <v>0</v>
      </c>
    </row>
    <row r="50" spans="1:15" x14ac:dyDescent="0.15">
      <c r="A50" s="2">
        <v>48</v>
      </c>
      <c r="B50" s="2" t="str">
        <f t="shared" si="1"/>
        <v>高校男子走高跳9</v>
      </c>
      <c r="C50" s="2" t="str">
        <f>J50&amp;COUNTIF($J$3:J50,J50)</f>
        <v>松本悠1</v>
      </c>
      <c r="D50" s="2" t="str">
        <f>STEP①【データ貼付】!D49&amp;STEP①【データ貼付】!E49</f>
        <v>高校男子走高跳</v>
      </c>
      <c r="E50" s="16">
        <f>STEP①【データ貼付】!G49+ROW()/1000000</f>
        <v>160.00004999999999</v>
      </c>
      <c r="F50" s="2">
        <f t="shared" si="2"/>
        <v>9</v>
      </c>
      <c r="G50" s="2" t="str">
        <f>STEP①【データ貼付】!A49</f>
        <v>高校支部</v>
      </c>
      <c r="H50" s="2" t="str">
        <f>STEP①【データ貼付】!B49</f>
        <v>北見</v>
      </c>
      <c r="I50" s="18">
        <f>STEP①【データ貼付】!C49</f>
        <v>45429</v>
      </c>
      <c r="J50" s="2" t="str">
        <f>STEP①【データ貼付】!F49</f>
        <v>松本悠</v>
      </c>
      <c r="K50" s="2">
        <f>STEP①【データ貼付】!G49</f>
        <v>160</v>
      </c>
      <c r="L50" s="2" t="str">
        <f>STEP①【データ貼付】!H49</f>
        <v>決</v>
      </c>
      <c r="M50" s="2" t="str">
        <f>STEP①【データ貼付】!I49</f>
        <v>北見柏陽高</v>
      </c>
      <c r="N50" s="2">
        <f>STEP①【データ貼付】!J49</f>
        <v>3</v>
      </c>
      <c r="O50" s="2">
        <f>STEP①【データ貼付】!K49</f>
        <v>0</v>
      </c>
    </row>
    <row r="51" spans="1:15" x14ac:dyDescent="0.15">
      <c r="A51" s="2">
        <v>49</v>
      </c>
      <c r="B51" s="2" t="str">
        <f t="shared" si="1"/>
        <v>高校男子棒高跳4</v>
      </c>
      <c r="C51" s="2" t="str">
        <f>J51&amp;COUNTIF($J$3:J51,J51)</f>
        <v>城寶駿太朗1</v>
      </c>
      <c r="D51" s="2" t="str">
        <f>STEP①【データ貼付】!D50&amp;STEP①【データ貼付】!E50</f>
        <v>高校男子棒高跳</v>
      </c>
      <c r="E51" s="16">
        <f>STEP①【データ貼付】!G50+ROW()/1000000</f>
        <v>360.00005099999998</v>
      </c>
      <c r="F51" s="2">
        <f t="shared" si="2"/>
        <v>4</v>
      </c>
      <c r="G51" s="2" t="str">
        <f>STEP①【データ貼付】!A50</f>
        <v>新人戦</v>
      </c>
      <c r="H51" s="2" t="str">
        <f>STEP①【データ貼付】!B50</f>
        <v>網走</v>
      </c>
      <c r="I51" s="18">
        <f>STEP①【データ貼付】!C50</f>
        <v>45527</v>
      </c>
      <c r="J51" s="2" t="str">
        <f>STEP①【データ貼付】!F50</f>
        <v>城寶駿太朗</v>
      </c>
      <c r="K51" s="2">
        <f>STEP①【データ貼付】!G50</f>
        <v>360</v>
      </c>
      <c r="L51" s="2" t="str">
        <f>STEP①【データ貼付】!H50</f>
        <v>決</v>
      </c>
      <c r="M51" s="2" t="str">
        <f>STEP①【データ貼付】!I50</f>
        <v>網走南ケ丘高</v>
      </c>
      <c r="N51" s="2">
        <f>STEP①【データ貼付】!J50</f>
        <v>1</v>
      </c>
      <c r="O51" s="2">
        <f>STEP①【データ貼付】!K50</f>
        <v>0</v>
      </c>
    </row>
    <row r="52" spans="1:15" x14ac:dyDescent="0.15">
      <c r="A52" s="2">
        <v>50</v>
      </c>
      <c r="B52" s="2" t="str">
        <f t="shared" si="1"/>
        <v>中学男子棒高跳6</v>
      </c>
      <c r="C52" s="2" t="str">
        <f>J52&amp;COUNTIF($J$3:J52,J52)</f>
        <v>新鞍健人1</v>
      </c>
      <c r="D52" s="2" t="str">
        <f>STEP①【データ貼付】!D51&amp;STEP①【データ貼付】!E51</f>
        <v>中学男子棒高跳</v>
      </c>
      <c r="E52" s="16">
        <f>STEP①【データ貼付】!G51+ROW()/1000000</f>
        <v>280.00005199999998</v>
      </c>
      <c r="F52" s="2">
        <f t="shared" si="2"/>
        <v>6</v>
      </c>
      <c r="G52" s="2" t="str">
        <f>STEP①【データ貼付】!A51</f>
        <v>全道中学</v>
      </c>
      <c r="H52" s="2" t="str">
        <f>STEP①【データ貼付】!B51</f>
        <v>帯広</v>
      </c>
      <c r="I52" s="18" t="str">
        <f>STEP①【データ貼付】!C51</f>
        <v xml:space="preserve"> 9/14</v>
      </c>
      <c r="J52" s="2" t="str">
        <f>STEP①【データ貼付】!F51</f>
        <v>新鞍健人</v>
      </c>
      <c r="K52" s="2">
        <f>STEP①【データ貼付】!G51</f>
        <v>280</v>
      </c>
      <c r="L52" s="2" t="str">
        <f>STEP①【データ貼付】!H51</f>
        <v>決</v>
      </c>
      <c r="M52" s="2" t="str">
        <f>STEP①【データ貼付】!I51</f>
        <v>網走第三中</v>
      </c>
      <c r="N52" s="2">
        <f>STEP①【データ貼付】!J51</f>
        <v>2</v>
      </c>
      <c r="O52" s="2">
        <f>STEP①【データ貼付】!K51</f>
        <v>0</v>
      </c>
    </row>
    <row r="53" spans="1:15" x14ac:dyDescent="0.15">
      <c r="A53" s="2">
        <v>51</v>
      </c>
      <c r="B53" s="2" t="str">
        <f t="shared" si="1"/>
        <v>中学男子走高跳14</v>
      </c>
      <c r="C53" s="2" t="str">
        <f>J53&amp;COUNTIF($J$3:J53,J53)</f>
        <v>森南帆1</v>
      </c>
      <c r="D53" s="2" t="str">
        <f>STEP①【データ貼付】!D52&amp;STEP①【データ貼付】!E52</f>
        <v>中学男子走高跳</v>
      </c>
      <c r="E53" s="16">
        <f>STEP①【データ貼付】!G52+ROW()/1000000</f>
        <v>130.00005300000001</v>
      </c>
      <c r="F53" s="2">
        <f t="shared" si="2"/>
        <v>14</v>
      </c>
      <c r="G53" s="2" t="str">
        <f>STEP①【データ貼付】!A52</f>
        <v>記録会①</v>
      </c>
      <c r="H53" s="2" t="str">
        <f>STEP①【データ貼付】!B52</f>
        <v>北見</v>
      </c>
      <c r="I53" s="18">
        <f>STEP①【データ貼付】!C52</f>
        <v>45410</v>
      </c>
      <c r="J53" s="2" t="str">
        <f>STEP①【データ貼付】!F52</f>
        <v>森南帆</v>
      </c>
      <c r="K53" s="2">
        <f>STEP①【データ貼付】!G52</f>
        <v>130</v>
      </c>
      <c r="L53" s="2" t="str">
        <f>STEP①【データ貼付】!H52</f>
        <v>決</v>
      </c>
      <c r="M53" s="2" t="str">
        <f>STEP①【データ貼付】!I52</f>
        <v>北見東陵中</v>
      </c>
      <c r="N53" s="2">
        <f>STEP①【データ貼付】!J52</f>
        <v>3</v>
      </c>
      <c r="O53" s="2">
        <f>STEP①【データ貼付】!K52</f>
        <v>0</v>
      </c>
    </row>
    <row r="54" spans="1:15" x14ac:dyDescent="0.15">
      <c r="A54" s="2">
        <v>52</v>
      </c>
      <c r="B54" s="2" t="str">
        <f t="shared" si="1"/>
        <v>小学女子走高跳7</v>
      </c>
      <c r="C54" s="2" t="str">
        <f>J54&amp;COUNTIF($J$3:J54,J54)</f>
        <v>水谷安里1</v>
      </c>
      <c r="D54" s="2" t="str">
        <f>STEP①【データ貼付】!D53&amp;STEP①【データ貼付】!E53</f>
        <v>小学女子走高跳</v>
      </c>
      <c r="E54" s="16">
        <f>STEP①【データ貼付】!G53+ROW()/1000000</f>
        <v>110.00005400000001</v>
      </c>
      <c r="F54" s="2">
        <f t="shared" si="2"/>
        <v>7</v>
      </c>
      <c r="G54" s="2" t="str">
        <f>STEP①【データ貼付】!A53</f>
        <v>小学生記録会</v>
      </c>
      <c r="H54" s="2" t="str">
        <f>STEP①【データ貼付】!B53</f>
        <v>網走</v>
      </c>
      <c r="I54" s="18">
        <f>STEP①【データ貼付】!C53</f>
        <v>45556</v>
      </c>
      <c r="J54" s="2" t="str">
        <f>STEP①【データ貼付】!F53</f>
        <v>水谷安里</v>
      </c>
      <c r="K54" s="2">
        <f>STEP①【データ貼付】!G53</f>
        <v>110</v>
      </c>
      <c r="L54" s="2" t="str">
        <f>STEP①【データ貼付】!H53</f>
        <v>決</v>
      </c>
      <c r="M54" s="2" t="str">
        <f>STEP①【データ貼付】!I53</f>
        <v>常呂陸少</v>
      </c>
      <c r="N54" s="2">
        <f>STEP①【データ貼付】!J53</f>
        <v>6</v>
      </c>
      <c r="O54" s="2">
        <f>STEP①【データ貼付】!K53</f>
        <v>0</v>
      </c>
    </row>
    <row r="55" spans="1:15" x14ac:dyDescent="0.15">
      <c r="A55" s="2">
        <v>53</v>
      </c>
      <c r="B55" s="2" t="str">
        <f t="shared" si="1"/>
        <v>一般男子走高跳1</v>
      </c>
      <c r="C55" s="2" t="str">
        <f>J55&amp;COUNTIF($J$3:J55,J55)</f>
        <v>西田将季1</v>
      </c>
      <c r="D55" s="2" t="str">
        <f>STEP①【データ貼付】!D54&amp;STEP①【データ貼付】!E54</f>
        <v>一般男子走高跳</v>
      </c>
      <c r="E55" s="16">
        <f>STEP①【データ貼付】!G54+ROW()/1000000</f>
        <v>195.000055</v>
      </c>
      <c r="F55" s="2">
        <f t="shared" si="2"/>
        <v>1</v>
      </c>
      <c r="G55" s="2" t="str">
        <f>STEP①【データ貼付】!A54</f>
        <v>記録会③</v>
      </c>
      <c r="H55" s="2" t="str">
        <f>STEP①【データ貼付】!B54</f>
        <v>網走</v>
      </c>
      <c r="I55" s="18">
        <f>STEP①【データ貼付】!C54</f>
        <v>45488</v>
      </c>
      <c r="J55" s="2" t="str">
        <f>STEP①【データ貼付】!F54</f>
        <v>西田将季</v>
      </c>
      <c r="K55" s="2">
        <f>STEP①【データ貼付】!G54</f>
        <v>195</v>
      </c>
      <c r="L55" s="2" t="str">
        <f>STEP①【データ貼付】!H54</f>
        <v>決</v>
      </c>
      <c r="M55" s="2" t="str">
        <f>STEP①【データ貼付】!I54</f>
        <v>網走南ケ丘高</v>
      </c>
      <c r="N55" s="2">
        <f>STEP①【データ貼付】!J54</f>
        <v>1</v>
      </c>
      <c r="O55" s="2">
        <f>STEP①【データ貼付】!K54</f>
        <v>0</v>
      </c>
    </row>
    <row r="56" spans="1:15" x14ac:dyDescent="0.15">
      <c r="A56" s="2">
        <v>54</v>
      </c>
      <c r="B56" s="2" t="str">
        <f t="shared" si="1"/>
        <v>高校女子棒高跳1</v>
      </c>
      <c r="C56" s="2" t="str">
        <f>J56&amp;COUNTIF($J$3:J56,J56)</f>
        <v>西迫知希1</v>
      </c>
      <c r="D56" s="2" t="str">
        <f>STEP①【データ貼付】!D55&amp;STEP①【データ貼付】!E55</f>
        <v>高校女子棒高跳</v>
      </c>
      <c r="E56" s="16">
        <f>STEP①【データ貼付】!G55+ROW()/1000000</f>
        <v>410.00005599999997</v>
      </c>
      <c r="F56" s="2">
        <f t="shared" si="2"/>
        <v>1</v>
      </c>
      <c r="G56" s="2" t="str">
        <f>STEP①【データ貼付】!A55</f>
        <v>選手権</v>
      </c>
      <c r="H56" s="2" t="str">
        <f>STEP①【データ貼付】!B55</f>
        <v>北見</v>
      </c>
      <c r="I56" s="18">
        <f>STEP①【データ貼付】!C55</f>
        <v>45416</v>
      </c>
      <c r="J56" s="2" t="str">
        <f>STEP①【データ貼付】!F55</f>
        <v>西迫知希</v>
      </c>
      <c r="K56" s="2">
        <f>STEP①【データ貼付】!G55</f>
        <v>410</v>
      </c>
      <c r="L56" s="2" t="str">
        <f>STEP①【データ貼付】!H55</f>
        <v>決</v>
      </c>
      <c r="M56" s="2" t="str">
        <f>STEP①【データ貼付】!I55</f>
        <v>北見柏陽高</v>
      </c>
      <c r="N56" s="2">
        <f>STEP①【データ貼付】!J55</f>
        <v>1</v>
      </c>
      <c r="O56" s="2">
        <f>STEP①【データ貼付】!K55</f>
        <v>0</v>
      </c>
    </row>
    <row r="57" spans="1:15" x14ac:dyDescent="0.15">
      <c r="A57" s="2">
        <v>55</v>
      </c>
      <c r="B57" s="2" t="str">
        <f t="shared" si="1"/>
        <v>高校女子走高跳4</v>
      </c>
      <c r="C57" s="2" t="str">
        <f>J57&amp;COUNTIF($J$3:J57,J57)</f>
        <v>青山千夏1</v>
      </c>
      <c r="D57" s="2" t="str">
        <f>STEP①【データ貼付】!D56&amp;STEP①【データ貼付】!E56</f>
        <v>高校女子走高跳</v>
      </c>
      <c r="E57" s="16">
        <f>STEP①【データ貼付】!G56+ROW()/1000000</f>
        <v>140.000057</v>
      </c>
      <c r="F57" s="2">
        <f t="shared" si="2"/>
        <v>4</v>
      </c>
      <c r="G57" s="2" t="str">
        <f>STEP①【データ貼付】!A56</f>
        <v>秋季陸上</v>
      </c>
      <c r="H57" s="2" t="str">
        <f>STEP①【データ貼付】!B56</f>
        <v>網走</v>
      </c>
      <c r="I57" s="18">
        <f>STEP①【データ貼付】!C56</f>
        <v>45543</v>
      </c>
      <c r="J57" s="2" t="str">
        <f>STEP①【データ貼付】!F56</f>
        <v>青山千夏</v>
      </c>
      <c r="K57" s="2">
        <f>STEP①【データ貼付】!G56</f>
        <v>140</v>
      </c>
      <c r="L57" s="2" t="str">
        <f>STEP①【データ貼付】!H56</f>
        <v>決</v>
      </c>
      <c r="M57" s="2" t="str">
        <f>STEP①【データ貼付】!I56</f>
        <v>紋別高</v>
      </c>
      <c r="N57" s="2">
        <f>STEP①【データ貼付】!J56</f>
        <v>2</v>
      </c>
      <c r="O57" s="2">
        <f>STEP①【データ貼付】!K56</f>
        <v>0</v>
      </c>
    </row>
    <row r="58" spans="1:15" x14ac:dyDescent="0.15">
      <c r="A58" s="2">
        <v>56</v>
      </c>
      <c r="B58" s="2" t="str">
        <f t="shared" si="1"/>
        <v>小学女子走高跳3</v>
      </c>
      <c r="C58" s="2" t="str">
        <f>J58&amp;COUNTIF($J$3:J58,J58)</f>
        <v>石川知奈1</v>
      </c>
      <c r="D58" s="2" t="str">
        <f>STEP①【データ貼付】!D57&amp;STEP①【データ貼付】!E57</f>
        <v>小学女子走高跳</v>
      </c>
      <c r="E58" s="16">
        <f>STEP①【データ貼付】!G57+ROW()/1000000</f>
        <v>120.000058</v>
      </c>
      <c r="F58" s="2">
        <f t="shared" si="2"/>
        <v>3</v>
      </c>
      <c r="G58" s="2" t="str">
        <f>STEP①【データ貼付】!A57</f>
        <v>小学生記録会</v>
      </c>
      <c r="H58" s="2" t="str">
        <f>STEP①【データ貼付】!B57</f>
        <v>網走</v>
      </c>
      <c r="I58" s="18">
        <f>STEP①【データ貼付】!C57</f>
        <v>45556</v>
      </c>
      <c r="J58" s="2" t="str">
        <f>STEP①【データ貼付】!F57</f>
        <v>石川知奈</v>
      </c>
      <c r="K58" s="2">
        <f>STEP①【データ貼付】!G57</f>
        <v>120</v>
      </c>
      <c r="L58" s="2" t="str">
        <f>STEP①【データ貼付】!H57</f>
        <v>決</v>
      </c>
      <c r="M58" s="2" t="str">
        <f>STEP①【データ貼付】!I57</f>
        <v>美幌RC</v>
      </c>
      <c r="N58" s="2">
        <f>STEP①【データ貼付】!J57</f>
        <v>6</v>
      </c>
      <c r="O58" s="2">
        <f>STEP①【データ貼付】!K57</f>
        <v>0</v>
      </c>
    </row>
    <row r="59" spans="1:15" x14ac:dyDescent="0.15">
      <c r="A59" s="2">
        <v>57</v>
      </c>
      <c r="B59" s="2" t="str">
        <f t="shared" si="1"/>
        <v>小学女子走高跳5</v>
      </c>
      <c r="C59" s="2" t="str">
        <f>J59&amp;COUNTIF($J$3:J59,J59)</f>
        <v>前田樹里1</v>
      </c>
      <c r="D59" s="2" t="str">
        <f>STEP①【データ貼付】!D58&amp;STEP①【データ貼付】!E58</f>
        <v>小学女子走高跳</v>
      </c>
      <c r="E59" s="16">
        <f>STEP①【データ貼付】!G58+ROW()/1000000</f>
        <v>115.00005899999999</v>
      </c>
      <c r="F59" s="2">
        <f t="shared" si="2"/>
        <v>5</v>
      </c>
      <c r="G59" s="2" t="str">
        <f>STEP①【データ貼付】!A58</f>
        <v>小学生記録会</v>
      </c>
      <c r="H59" s="2" t="str">
        <f>STEP①【データ貼付】!B58</f>
        <v>網走</v>
      </c>
      <c r="I59" s="18">
        <f>STEP①【データ貼付】!C58</f>
        <v>45556</v>
      </c>
      <c r="J59" s="2" t="str">
        <f>STEP①【データ貼付】!F58</f>
        <v>前田樹里</v>
      </c>
      <c r="K59" s="2">
        <f>STEP①【データ貼付】!G58</f>
        <v>115</v>
      </c>
      <c r="L59" s="2" t="str">
        <f>STEP①【データ貼付】!H58</f>
        <v>決</v>
      </c>
      <c r="M59" s="2" t="str">
        <f>STEP①【データ貼付】!I58</f>
        <v>網走陸少</v>
      </c>
      <c r="N59" s="2">
        <f>STEP①【データ貼付】!J58</f>
        <v>5</v>
      </c>
      <c r="O59" s="2">
        <f>STEP①【データ貼付】!K58</f>
        <v>0</v>
      </c>
    </row>
    <row r="60" spans="1:15" x14ac:dyDescent="0.15">
      <c r="A60" s="2">
        <v>58</v>
      </c>
      <c r="B60" s="2" t="str">
        <f t="shared" si="1"/>
        <v>小学女子棒高跳2</v>
      </c>
      <c r="C60" s="2" t="str">
        <f>J60&amp;COUNTIF($J$3:J60,J60)</f>
        <v>前田樹里2</v>
      </c>
      <c r="D60" s="2" t="str">
        <f>STEP①【データ貼付】!D59&amp;STEP①【データ貼付】!E59</f>
        <v>小学女子棒高跳</v>
      </c>
      <c r="E60" s="16">
        <f>STEP①【データ貼付】!G59+ROW()/1000000</f>
        <v>100.00006</v>
      </c>
      <c r="F60" s="2">
        <f t="shared" si="2"/>
        <v>2</v>
      </c>
      <c r="G60" s="2" t="str">
        <f>STEP①【データ貼付】!A59</f>
        <v>フィールド記録会</v>
      </c>
      <c r="H60" s="2" t="str">
        <f>STEP①【データ貼付】!B59</f>
        <v>網走</v>
      </c>
      <c r="I60" s="18">
        <f>STEP①【データ貼付】!C59</f>
        <v>45445</v>
      </c>
      <c r="J60" s="2" t="str">
        <f>STEP①【データ貼付】!F59</f>
        <v>前田樹里</v>
      </c>
      <c r="K60" s="2">
        <f>STEP①【データ貼付】!G59</f>
        <v>100</v>
      </c>
      <c r="L60" s="2" t="str">
        <f>STEP①【データ貼付】!H59</f>
        <v>決</v>
      </c>
      <c r="M60" s="2" t="str">
        <f>STEP①【データ貼付】!I59</f>
        <v>網走陸少</v>
      </c>
      <c r="N60" s="2">
        <f>STEP①【データ貼付】!J59</f>
        <v>5</v>
      </c>
      <c r="O60" s="2">
        <f>STEP①【データ貼付】!K59</f>
        <v>0</v>
      </c>
    </row>
    <row r="61" spans="1:15" x14ac:dyDescent="0.15">
      <c r="A61" s="2">
        <v>59</v>
      </c>
      <c r="B61" s="2" t="str">
        <f t="shared" si="1"/>
        <v>中学男子走高跳9</v>
      </c>
      <c r="C61" s="2" t="str">
        <f>J61&amp;COUNTIF($J$3:J61,J61)</f>
        <v>前田托海1</v>
      </c>
      <c r="D61" s="2" t="str">
        <f>STEP①【データ貼付】!D60&amp;STEP①【データ貼付】!E60</f>
        <v>中学男子走高跳</v>
      </c>
      <c r="E61" s="16">
        <f>STEP①【データ貼付】!G60+ROW()/1000000</f>
        <v>140.00006099999999</v>
      </c>
      <c r="F61" s="2">
        <f t="shared" si="2"/>
        <v>9</v>
      </c>
      <c r="G61" s="2" t="str">
        <f>STEP①【データ貼付】!A60</f>
        <v>フィールド記録会</v>
      </c>
      <c r="H61" s="2" t="str">
        <f>STEP①【データ貼付】!B60</f>
        <v>網走</v>
      </c>
      <c r="I61" s="18">
        <f>STEP①【データ貼付】!C60</f>
        <v>45445</v>
      </c>
      <c r="J61" s="2" t="str">
        <f>STEP①【データ貼付】!F60</f>
        <v>前田托海</v>
      </c>
      <c r="K61" s="2">
        <f>STEP①【データ貼付】!G60</f>
        <v>140</v>
      </c>
      <c r="L61" s="2" t="str">
        <f>STEP①【データ貼付】!H60</f>
        <v>決</v>
      </c>
      <c r="M61" s="2" t="str">
        <f>STEP①【データ貼付】!I60</f>
        <v>OAC・ジュニア</v>
      </c>
      <c r="N61" s="2">
        <f>STEP①【データ貼付】!J60</f>
        <v>3</v>
      </c>
      <c r="O61" s="2">
        <f>STEP①【データ貼付】!K60</f>
        <v>0</v>
      </c>
    </row>
    <row r="62" spans="1:15" x14ac:dyDescent="0.15">
      <c r="A62" s="2">
        <v>60</v>
      </c>
      <c r="B62" s="2" t="str">
        <f t="shared" si="1"/>
        <v>中学男子棒高跳2</v>
      </c>
      <c r="C62" s="2" t="str">
        <f>J62&amp;COUNTIF($J$3:J62,J62)</f>
        <v>前田托海2</v>
      </c>
      <c r="D62" s="2" t="str">
        <f>STEP①【データ貼付】!D61&amp;STEP①【データ貼付】!E61</f>
        <v>中学男子棒高跳</v>
      </c>
      <c r="E62" s="16">
        <f>STEP①【データ貼付】!G61+ROW()/1000000</f>
        <v>390.00006200000001</v>
      </c>
      <c r="F62" s="2">
        <f t="shared" si="2"/>
        <v>2</v>
      </c>
      <c r="G62" s="2" t="str">
        <f>STEP①【データ貼付】!A61</f>
        <v>中体連</v>
      </c>
      <c r="H62" s="2" t="str">
        <f>STEP①【データ貼付】!B61</f>
        <v>北見</v>
      </c>
      <c r="I62" s="18">
        <f>STEP①【データ貼付】!C61</f>
        <v>45458</v>
      </c>
      <c r="J62" s="2" t="str">
        <f>STEP①【データ貼付】!F61</f>
        <v>前田托海</v>
      </c>
      <c r="K62" s="2">
        <f>STEP①【データ貼付】!G61</f>
        <v>390</v>
      </c>
      <c r="L62" s="2" t="str">
        <f>STEP①【データ貼付】!H61</f>
        <v>決</v>
      </c>
      <c r="M62" s="2" t="str">
        <f>STEP①【データ貼付】!I61</f>
        <v>網走第一中</v>
      </c>
      <c r="N62" s="2">
        <f>STEP①【データ貼付】!J61</f>
        <v>3</v>
      </c>
      <c r="O62" s="2">
        <f>STEP①【データ貼付】!K61</f>
        <v>0</v>
      </c>
    </row>
    <row r="63" spans="1:15" x14ac:dyDescent="0.15">
      <c r="A63" s="2">
        <v>61</v>
      </c>
      <c r="B63" s="2" t="str">
        <f t="shared" si="1"/>
        <v>小学男子走高跳6</v>
      </c>
      <c r="C63" s="2" t="str">
        <f>J63&amp;COUNTIF($J$3:J63,J63)</f>
        <v>曽根楓太1</v>
      </c>
      <c r="D63" s="2" t="str">
        <f>STEP①【データ貼付】!D62&amp;STEP①【データ貼付】!E62</f>
        <v>小学男子走高跳</v>
      </c>
      <c r="E63" s="16">
        <f>STEP①【データ貼付】!G62+ROW()/1000000</f>
        <v>115.000063</v>
      </c>
      <c r="F63" s="2">
        <f t="shared" si="2"/>
        <v>6</v>
      </c>
      <c r="G63" s="2" t="str">
        <f>STEP①【データ貼付】!A62</f>
        <v>全小予選</v>
      </c>
      <c r="H63" s="2" t="str">
        <f>STEP①【データ貼付】!B62</f>
        <v>北見</v>
      </c>
      <c r="I63" s="18">
        <f>STEP①【データ貼付】!C62</f>
        <v>45438</v>
      </c>
      <c r="J63" s="2" t="str">
        <f>STEP①【データ貼付】!F62</f>
        <v>曽根楓太</v>
      </c>
      <c r="K63" s="2">
        <f>STEP①【データ貼付】!G62</f>
        <v>115</v>
      </c>
      <c r="L63" s="2" t="str">
        <f>STEP①【データ貼付】!H62</f>
        <v>決</v>
      </c>
      <c r="M63" s="2" t="str">
        <f>STEP①【データ貼付】!I62</f>
        <v>美幌RC</v>
      </c>
      <c r="N63" s="2">
        <f>STEP①【データ貼付】!J62</f>
        <v>5</v>
      </c>
      <c r="O63" s="2">
        <f>STEP①【データ貼付】!K62</f>
        <v>0</v>
      </c>
    </row>
    <row r="64" spans="1:15" x14ac:dyDescent="0.15">
      <c r="A64" s="2">
        <v>62</v>
      </c>
      <c r="B64" s="2" t="str">
        <f t="shared" si="1"/>
        <v>一般女子走高跳3</v>
      </c>
      <c r="C64" s="2" t="str">
        <f>J64&amp;COUNTIF($J$3:J64,J64)</f>
        <v>早川莉心1</v>
      </c>
      <c r="D64" s="2" t="str">
        <f>STEP①【データ貼付】!D63&amp;STEP①【データ貼付】!E63</f>
        <v>一般女子走高跳</v>
      </c>
      <c r="E64" s="16">
        <f>STEP①【データ貼付】!G63+ROW()/1000000</f>
        <v>130.00006400000001</v>
      </c>
      <c r="F64" s="2">
        <f t="shared" si="2"/>
        <v>3</v>
      </c>
      <c r="G64" s="2" t="str">
        <f>STEP①【データ貼付】!A63</f>
        <v>記録会③</v>
      </c>
      <c r="H64" s="2" t="str">
        <f>STEP①【データ貼付】!B63</f>
        <v>網走</v>
      </c>
      <c r="I64" s="18">
        <f>STEP①【データ貼付】!C63</f>
        <v>45488</v>
      </c>
      <c r="J64" s="2" t="str">
        <f>STEP①【データ貼付】!F63</f>
        <v>早川莉心</v>
      </c>
      <c r="K64" s="2">
        <f>STEP①【データ貼付】!G63</f>
        <v>130</v>
      </c>
      <c r="L64" s="2" t="str">
        <f>STEP①【データ貼付】!H63</f>
        <v>決</v>
      </c>
      <c r="M64" s="2" t="str">
        <f>STEP①【データ貼付】!I63</f>
        <v>美幌RC</v>
      </c>
      <c r="N64" s="2">
        <f>STEP①【データ貼付】!J63</f>
        <v>1</v>
      </c>
      <c r="O64" s="2">
        <f>STEP①【データ貼付】!K63</f>
        <v>0</v>
      </c>
    </row>
    <row r="65" spans="1:15" x14ac:dyDescent="0.15">
      <c r="A65" s="2">
        <v>63</v>
      </c>
      <c r="B65" s="2" t="str">
        <f t="shared" si="1"/>
        <v>高校男子走高跳7</v>
      </c>
      <c r="C65" s="2" t="str">
        <f>J65&amp;COUNTIF($J$3:J65,J65)</f>
        <v>相内亮汰1</v>
      </c>
      <c r="D65" s="2" t="str">
        <f>STEP①【データ貼付】!D64&amp;STEP①【データ貼付】!E64</f>
        <v>高校男子走高跳</v>
      </c>
      <c r="E65" s="16">
        <f>STEP①【データ貼付】!G64+ROW()/1000000</f>
        <v>164.00006500000001</v>
      </c>
      <c r="F65" s="2">
        <f t="shared" si="2"/>
        <v>7</v>
      </c>
      <c r="G65" s="2" t="str">
        <f>STEP①【データ貼付】!A64</f>
        <v>フィールド記録会</v>
      </c>
      <c r="H65" s="2" t="str">
        <f>STEP①【データ貼付】!B64</f>
        <v>網走</v>
      </c>
      <c r="I65" s="18">
        <f>STEP①【データ貼付】!C64</f>
        <v>45445</v>
      </c>
      <c r="J65" s="2" t="str">
        <f>STEP①【データ貼付】!F64</f>
        <v>相内亮汰</v>
      </c>
      <c r="K65" s="2">
        <f>STEP①【データ貼付】!G64</f>
        <v>164</v>
      </c>
      <c r="L65" s="2" t="str">
        <f>STEP①【データ貼付】!H64</f>
        <v>決</v>
      </c>
      <c r="M65" s="2" t="str">
        <f>STEP①【データ貼付】!I64</f>
        <v>網走南ケ丘高</v>
      </c>
      <c r="N65" s="2">
        <f>STEP①【データ貼付】!J64</f>
        <v>2</v>
      </c>
      <c r="O65" s="2">
        <f>STEP①【データ貼付】!K64</f>
        <v>0</v>
      </c>
    </row>
    <row r="66" spans="1:15" x14ac:dyDescent="0.15">
      <c r="A66" s="2">
        <v>64</v>
      </c>
      <c r="B66" s="2" t="str">
        <f t="shared" si="1"/>
        <v>中学女子走高跳1</v>
      </c>
      <c r="C66" s="2" t="str">
        <f>J66&amp;COUNTIF($J$3:J66,J66)</f>
        <v>相馬羽夏1</v>
      </c>
      <c r="D66" s="2" t="str">
        <f>STEP①【データ貼付】!D65&amp;STEP①【データ貼付】!E65</f>
        <v>中学女子走高跳</v>
      </c>
      <c r="E66" s="16">
        <f>STEP①【データ貼付】!G65+ROW()/1000000</f>
        <v>150.000066</v>
      </c>
      <c r="F66" s="2">
        <f t="shared" si="2"/>
        <v>1</v>
      </c>
      <c r="G66" s="2" t="str">
        <f>STEP①【データ貼付】!A65</f>
        <v>北海道選手権</v>
      </c>
      <c r="H66" s="2" t="str">
        <f>STEP①【データ貼付】!B65</f>
        <v>網走</v>
      </c>
      <c r="I66" s="18">
        <f>STEP①【データ貼付】!C65</f>
        <v>45487</v>
      </c>
      <c r="J66" s="2" t="str">
        <f>STEP①【データ貼付】!F65</f>
        <v>相馬羽夏</v>
      </c>
      <c r="K66" s="2">
        <f>STEP①【データ貼付】!G65</f>
        <v>150</v>
      </c>
      <c r="L66" s="2" t="str">
        <f>STEP①【データ貼付】!H65</f>
        <v>決</v>
      </c>
      <c r="M66" s="2" t="str">
        <f>STEP①【データ貼付】!I65</f>
        <v>北見光西中</v>
      </c>
      <c r="N66" s="2">
        <f>STEP①【データ貼付】!J65</f>
        <v>2</v>
      </c>
      <c r="O66" s="2">
        <f>STEP①【データ貼付】!K65</f>
        <v>0</v>
      </c>
    </row>
    <row r="67" spans="1:15" x14ac:dyDescent="0.15">
      <c r="A67" s="2">
        <v>65</v>
      </c>
      <c r="B67" s="2" t="str">
        <f t="shared" si="1"/>
        <v>一般女子走高跳1</v>
      </c>
      <c r="C67" s="2" t="str">
        <f>J67&amp;COUNTIF($J$3:J67,J67)</f>
        <v>村上晴風1</v>
      </c>
      <c r="D67" s="2" t="str">
        <f>STEP①【データ貼付】!D66&amp;STEP①【データ貼付】!E66</f>
        <v>一般女子走高跳</v>
      </c>
      <c r="E67" s="16">
        <f>STEP①【データ貼付】!G66+ROW()/1000000</f>
        <v>150.000067</v>
      </c>
      <c r="F67" s="2">
        <f t="shared" si="2"/>
        <v>1</v>
      </c>
      <c r="G67" s="2" t="str">
        <f>STEP①【データ貼付】!A66</f>
        <v>記録会③</v>
      </c>
      <c r="H67" s="2" t="str">
        <f>STEP①【データ貼付】!B66</f>
        <v>網走</v>
      </c>
      <c r="I67" s="18">
        <f>STEP①【データ貼付】!C66</f>
        <v>45488</v>
      </c>
      <c r="J67" s="2" t="str">
        <f>STEP①【データ貼付】!F66</f>
        <v>村上晴風</v>
      </c>
      <c r="K67" s="2">
        <f>STEP①【データ貼付】!G66</f>
        <v>150</v>
      </c>
      <c r="L67" s="2" t="str">
        <f>STEP①【データ貼付】!H66</f>
        <v>決</v>
      </c>
      <c r="M67" s="2" t="str">
        <f>STEP①【データ貼付】!I66</f>
        <v>網走南ケ丘高</v>
      </c>
      <c r="N67" s="2">
        <f>STEP①【データ貼付】!J66</f>
        <v>2</v>
      </c>
      <c r="O67" s="2">
        <f>STEP①【データ貼付】!K66</f>
        <v>0</v>
      </c>
    </row>
    <row r="68" spans="1:15" x14ac:dyDescent="0.15">
      <c r="A68" s="2">
        <v>66</v>
      </c>
      <c r="B68" s="2" t="str">
        <f t="shared" ref="B68:B131" si="3">D68&amp;F68</f>
        <v>小学男子走高跳2</v>
      </c>
      <c r="C68" s="2" t="str">
        <f>J68&amp;COUNTIF($J$3:J68,J68)</f>
        <v>大須賀颯太1</v>
      </c>
      <c r="D68" s="2" t="str">
        <f>STEP①【データ貼付】!D67&amp;STEP①【データ貼付】!E67</f>
        <v>小学男子走高跳</v>
      </c>
      <c r="E68" s="16">
        <f>STEP①【データ貼付】!G67+ROW()/1000000</f>
        <v>125.000068</v>
      </c>
      <c r="F68" s="2">
        <f t="shared" ref="F68:F131" si="4">SUMPRODUCT(($D$3:$D$299=D68)*($E$3:$E$299&gt;E68))+1</f>
        <v>2</v>
      </c>
      <c r="G68" s="2" t="str">
        <f>STEP①【データ貼付】!A67</f>
        <v>小学生記録会</v>
      </c>
      <c r="H68" s="2" t="str">
        <f>STEP①【データ貼付】!B67</f>
        <v>網走</v>
      </c>
      <c r="I68" s="18">
        <f>STEP①【データ貼付】!C67</f>
        <v>45556</v>
      </c>
      <c r="J68" s="2" t="str">
        <f>STEP①【データ貼付】!F67</f>
        <v>大須賀颯太</v>
      </c>
      <c r="K68" s="2">
        <f>STEP①【データ貼付】!G67</f>
        <v>125</v>
      </c>
      <c r="L68" s="2" t="str">
        <f>STEP①【データ貼付】!H67</f>
        <v>決</v>
      </c>
      <c r="M68" s="2" t="str">
        <f>STEP①【データ貼付】!I67</f>
        <v>網走陸少</v>
      </c>
      <c r="N68" s="2">
        <f>STEP①【データ貼付】!J67</f>
        <v>6</v>
      </c>
      <c r="O68" s="2">
        <f>STEP①【データ貼付】!K67</f>
        <v>0</v>
      </c>
    </row>
    <row r="69" spans="1:15" x14ac:dyDescent="0.15">
      <c r="A69" s="2">
        <v>67</v>
      </c>
      <c r="B69" s="2" t="str">
        <f t="shared" si="3"/>
        <v>一般女子走高跳2</v>
      </c>
      <c r="C69" s="2" t="str">
        <f>J69&amp;COUNTIF($J$3:J69,J69)</f>
        <v>大内埜瑚1</v>
      </c>
      <c r="D69" s="2" t="str">
        <f>STEP①【データ貼付】!D68&amp;STEP①【データ貼付】!E68</f>
        <v>一般女子走高跳</v>
      </c>
      <c r="E69" s="16">
        <f>STEP①【データ貼付】!G68+ROW()/1000000</f>
        <v>130.000069</v>
      </c>
      <c r="F69" s="2">
        <f t="shared" si="4"/>
        <v>2</v>
      </c>
      <c r="G69" s="2" t="str">
        <f>STEP①【データ貼付】!A68</f>
        <v>記録会③</v>
      </c>
      <c r="H69" s="2" t="str">
        <f>STEP①【データ貼付】!B68</f>
        <v>網走</v>
      </c>
      <c r="I69" s="18">
        <f>STEP①【データ貼付】!C68</f>
        <v>45488</v>
      </c>
      <c r="J69" s="2" t="str">
        <f>STEP①【データ貼付】!F68</f>
        <v>大内埜瑚</v>
      </c>
      <c r="K69" s="2">
        <f>STEP①【データ貼付】!G68</f>
        <v>130</v>
      </c>
      <c r="L69" s="2" t="str">
        <f>STEP①【データ貼付】!H68</f>
        <v>決</v>
      </c>
      <c r="M69" s="2" t="str">
        <f>STEP①【データ貼付】!I68</f>
        <v>美幌RC</v>
      </c>
      <c r="N69" s="2">
        <f>STEP①【データ貼付】!J68</f>
        <v>3</v>
      </c>
      <c r="O69" s="2">
        <f>STEP①【データ貼付】!K68</f>
        <v>0</v>
      </c>
    </row>
    <row r="70" spans="1:15" x14ac:dyDescent="0.15">
      <c r="A70" s="2">
        <v>68</v>
      </c>
      <c r="B70" s="2" t="str">
        <f t="shared" si="3"/>
        <v>高校男子走高跳13</v>
      </c>
      <c r="C70" s="2" t="str">
        <f>J70&amp;COUNTIF($J$3:J70,J70)</f>
        <v>大友翔晴1</v>
      </c>
      <c r="D70" s="2" t="str">
        <f>STEP①【データ貼付】!D69&amp;STEP①【データ貼付】!E69</f>
        <v>高校男子走高跳</v>
      </c>
      <c r="E70" s="16">
        <f>STEP①【データ貼付】!G69+ROW()/1000000</f>
        <v>155.00006999999999</v>
      </c>
      <c r="F70" s="2">
        <f t="shared" si="4"/>
        <v>13</v>
      </c>
      <c r="G70" s="2" t="str">
        <f>STEP①【データ貼付】!A69</f>
        <v>新人戦</v>
      </c>
      <c r="H70" s="2" t="str">
        <f>STEP①【データ貼付】!B69</f>
        <v>網走</v>
      </c>
      <c r="I70" s="18">
        <f>STEP①【データ貼付】!C69</f>
        <v>45528</v>
      </c>
      <c r="J70" s="2" t="str">
        <f>STEP①【データ貼付】!F69</f>
        <v>大友翔晴</v>
      </c>
      <c r="K70" s="2">
        <f>STEP①【データ貼付】!G69</f>
        <v>155</v>
      </c>
      <c r="L70" s="2" t="str">
        <f>STEP①【データ貼付】!H69</f>
        <v>決</v>
      </c>
      <c r="M70" s="2" t="str">
        <f>STEP①【データ貼付】!I69</f>
        <v>北見柏陽高</v>
      </c>
      <c r="N70" s="2">
        <f>STEP①【データ貼付】!J69</f>
        <v>2</v>
      </c>
      <c r="O70" s="2">
        <f>STEP①【データ貼付】!K69</f>
        <v>0</v>
      </c>
    </row>
    <row r="71" spans="1:15" x14ac:dyDescent="0.15">
      <c r="A71" s="2">
        <v>69</v>
      </c>
      <c r="B71" s="2" t="str">
        <f t="shared" si="3"/>
        <v>中学男子走高跳8</v>
      </c>
      <c r="C71" s="2" t="str">
        <f>J71&amp;COUNTIF($J$3:J71,J71)</f>
        <v>大林快翔1</v>
      </c>
      <c r="D71" s="2" t="str">
        <f>STEP①【データ貼付】!D70&amp;STEP①【データ貼付】!E70</f>
        <v>中学男子走高跳</v>
      </c>
      <c r="E71" s="16">
        <f>STEP①【データ貼付】!G70+ROW()/1000000</f>
        <v>140.00007099999999</v>
      </c>
      <c r="F71" s="2">
        <f t="shared" si="4"/>
        <v>8</v>
      </c>
      <c r="G71" s="2" t="str">
        <f>STEP①【データ貼付】!A70</f>
        <v>中体連</v>
      </c>
      <c r="H71" s="2" t="str">
        <f>STEP①【データ貼付】!B70</f>
        <v>北見</v>
      </c>
      <c r="I71" s="18">
        <f>STEP①【データ貼付】!C70</f>
        <v>45458</v>
      </c>
      <c r="J71" s="2" t="str">
        <f>STEP①【データ貼付】!F70</f>
        <v>大林快翔</v>
      </c>
      <c r="K71" s="2">
        <f>STEP①【データ貼付】!G70</f>
        <v>140</v>
      </c>
      <c r="L71" s="2" t="str">
        <f>STEP①【データ貼付】!H70</f>
        <v>決</v>
      </c>
      <c r="M71" s="2" t="str">
        <f>STEP①【データ貼付】!I70</f>
        <v>美幌北中</v>
      </c>
      <c r="N71" s="2">
        <f>STEP①【データ貼付】!J70</f>
        <v>1</v>
      </c>
      <c r="O71" s="2">
        <f>STEP①【データ貼付】!K70</f>
        <v>0</v>
      </c>
    </row>
    <row r="72" spans="1:15" x14ac:dyDescent="0.15">
      <c r="A72" s="2">
        <v>70</v>
      </c>
      <c r="B72" s="2" t="str">
        <f t="shared" si="3"/>
        <v>中学男子棒高跳8</v>
      </c>
      <c r="C72" s="2" t="str">
        <f>J72&amp;COUNTIF($J$3:J72,J72)</f>
        <v>竹岡瑚珀1</v>
      </c>
      <c r="D72" s="2" t="str">
        <f>STEP①【データ貼付】!D71&amp;STEP①【データ貼付】!E71</f>
        <v>中学男子棒高跳</v>
      </c>
      <c r="E72" s="16">
        <f>STEP①【データ貼付】!G71+ROW()/1000000</f>
        <v>230.00007199999999</v>
      </c>
      <c r="F72" s="2">
        <f t="shared" si="4"/>
        <v>8</v>
      </c>
      <c r="G72" s="2" t="str">
        <f>STEP①【データ貼付】!A71</f>
        <v>記録会①</v>
      </c>
      <c r="H72" s="2" t="str">
        <f>STEP①【データ貼付】!B71</f>
        <v>北見</v>
      </c>
      <c r="I72" s="18">
        <f>STEP①【データ貼付】!C71</f>
        <v>45410</v>
      </c>
      <c r="J72" s="2" t="str">
        <f>STEP①【データ貼付】!F71</f>
        <v>竹岡瑚珀</v>
      </c>
      <c r="K72" s="2">
        <f>STEP①【データ貼付】!G71</f>
        <v>230</v>
      </c>
      <c r="L72" s="2" t="str">
        <f>STEP①【データ貼付】!H71</f>
        <v>決</v>
      </c>
      <c r="M72" s="2" t="str">
        <f>STEP①【データ貼付】!I71</f>
        <v>網走第一中</v>
      </c>
      <c r="N72" s="2">
        <f>STEP①【データ貼付】!J71</f>
        <v>3</v>
      </c>
      <c r="O72" s="2">
        <f>STEP①【データ貼付】!K71</f>
        <v>0</v>
      </c>
    </row>
    <row r="73" spans="1:15" x14ac:dyDescent="0.15">
      <c r="A73" s="2">
        <v>71</v>
      </c>
      <c r="B73" s="2" t="str">
        <f t="shared" si="3"/>
        <v>中学女子棒高跳1</v>
      </c>
      <c r="C73" s="2" t="str">
        <f>J73&amp;COUNTIF($J$3:J73,J73)</f>
        <v>竹岡琥珀1</v>
      </c>
      <c r="D73" s="2" t="str">
        <f>STEP①【データ貼付】!D72&amp;STEP①【データ貼付】!E72</f>
        <v>中学女子棒高跳</v>
      </c>
      <c r="E73" s="16">
        <f>STEP①【データ貼付】!G72+ROW()/1000000</f>
        <v>210.00007299999999</v>
      </c>
      <c r="F73" s="2">
        <f t="shared" si="4"/>
        <v>1</v>
      </c>
      <c r="G73" s="2" t="str">
        <f>STEP①【データ貼付】!A72</f>
        <v>南部忠平</v>
      </c>
      <c r="H73" s="2" t="str">
        <f>STEP①【データ貼付】!B72</f>
        <v>函館</v>
      </c>
      <c r="I73" s="18">
        <f>STEP①【データ貼付】!C72</f>
        <v>45564</v>
      </c>
      <c r="J73" s="2" t="str">
        <f>STEP①【データ貼付】!F72</f>
        <v>竹岡琥珀</v>
      </c>
      <c r="K73" s="2">
        <f>STEP①【データ貼付】!G72</f>
        <v>210</v>
      </c>
      <c r="L73" s="2" t="str">
        <f>STEP①【データ貼付】!H72</f>
        <v>決</v>
      </c>
      <c r="M73" s="2" t="str">
        <f>STEP①【データ貼付】!I72</f>
        <v>網走第一中</v>
      </c>
      <c r="N73" s="2">
        <f>STEP①【データ貼付】!J72</f>
        <v>3</v>
      </c>
      <c r="O73" s="2">
        <f>STEP①【データ貼付】!K72</f>
        <v>0</v>
      </c>
    </row>
    <row r="74" spans="1:15" x14ac:dyDescent="0.15">
      <c r="A74" s="2">
        <v>72</v>
      </c>
      <c r="B74" s="2" t="str">
        <f t="shared" si="3"/>
        <v>中学男子走高跳7</v>
      </c>
      <c r="C74" s="2" t="str">
        <f>J74&amp;COUNTIF($J$3:J74,J74)</f>
        <v>竹瀬悠真1</v>
      </c>
      <c r="D74" s="2" t="str">
        <f>STEP①【データ貼付】!D73&amp;STEP①【データ貼付】!E73</f>
        <v>中学男子走高跳</v>
      </c>
      <c r="E74" s="16">
        <f>STEP①【データ貼付】!G73+ROW()/1000000</f>
        <v>140.00007400000001</v>
      </c>
      <c r="F74" s="2">
        <f t="shared" si="4"/>
        <v>7</v>
      </c>
      <c r="G74" s="2" t="str">
        <f>STEP①【データ貼付】!A73</f>
        <v>中体連</v>
      </c>
      <c r="H74" s="2" t="str">
        <f>STEP①【データ貼付】!B73</f>
        <v>北見</v>
      </c>
      <c r="I74" s="18">
        <f>STEP①【データ貼付】!C73</f>
        <v>45458</v>
      </c>
      <c r="J74" s="2" t="str">
        <f>STEP①【データ貼付】!F73</f>
        <v>竹瀬悠真</v>
      </c>
      <c r="K74" s="2">
        <f>STEP①【データ貼付】!G73</f>
        <v>140</v>
      </c>
      <c r="L74" s="2" t="str">
        <f>STEP①【データ貼付】!H73</f>
        <v>決</v>
      </c>
      <c r="M74" s="2" t="str">
        <f>STEP①【データ貼付】!I73</f>
        <v>北見南中</v>
      </c>
      <c r="N74" s="2">
        <f>STEP①【データ貼付】!J73</f>
        <v>2</v>
      </c>
      <c r="O74" s="2">
        <f>STEP①【データ貼付】!K73</f>
        <v>0</v>
      </c>
    </row>
    <row r="75" spans="1:15" x14ac:dyDescent="0.15">
      <c r="A75" s="2">
        <v>73</v>
      </c>
      <c r="B75" s="2" t="str">
        <f t="shared" si="3"/>
        <v>高校男子走高跳4</v>
      </c>
      <c r="C75" s="2" t="str">
        <f>J75&amp;COUNTIF($J$3:J75,J75)</f>
        <v>中村志瞳1</v>
      </c>
      <c r="D75" s="2" t="str">
        <f>STEP①【データ貼付】!D74&amp;STEP①【データ貼付】!E74</f>
        <v>高校男子走高跳</v>
      </c>
      <c r="E75" s="16">
        <f>STEP①【データ貼付】!G74+ROW()/1000000</f>
        <v>180.00007500000001</v>
      </c>
      <c r="F75" s="2">
        <f t="shared" si="4"/>
        <v>4</v>
      </c>
      <c r="G75" s="2" t="str">
        <f>STEP①【データ貼付】!A74</f>
        <v>全道高校</v>
      </c>
      <c r="H75" s="2" t="str">
        <f>STEP①【データ貼付】!B74</f>
        <v>旭川</v>
      </c>
      <c r="I75" s="18">
        <f>STEP①【データ貼付】!C74</f>
        <v>45456</v>
      </c>
      <c r="J75" s="2" t="str">
        <f>STEP①【データ貼付】!F74</f>
        <v>中村志瞳</v>
      </c>
      <c r="K75" s="2">
        <f>STEP①【データ貼付】!G74</f>
        <v>180</v>
      </c>
      <c r="L75" s="2" t="str">
        <f>STEP①【データ貼付】!H74</f>
        <v>予</v>
      </c>
      <c r="M75" s="2" t="str">
        <f>STEP①【データ貼付】!I74</f>
        <v>北見柏陽高</v>
      </c>
      <c r="N75" s="2">
        <f>STEP①【データ貼付】!J74</f>
        <v>3</v>
      </c>
      <c r="O75" s="2">
        <f>STEP①【データ貼付】!K74</f>
        <v>0</v>
      </c>
    </row>
    <row r="76" spans="1:15" x14ac:dyDescent="0.15">
      <c r="A76" s="2">
        <v>74</v>
      </c>
      <c r="B76" s="2" t="str">
        <f t="shared" si="3"/>
        <v>高校男子棒高跳2</v>
      </c>
      <c r="C76" s="2" t="str">
        <f>J76&amp;COUNTIF($J$3:J76,J76)</f>
        <v>中田隼翔1</v>
      </c>
      <c r="D76" s="2" t="str">
        <f>STEP①【データ貼付】!D75&amp;STEP①【データ貼付】!E75</f>
        <v>高校男子棒高跳</v>
      </c>
      <c r="E76" s="16">
        <f>STEP①【データ貼付】!G75+ROW()/1000000</f>
        <v>421.00007599999998</v>
      </c>
      <c r="F76" s="2">
        <f t="shared" si="4"/>
        <v>2</v>
      </c>
      <c r="G76" s="2" t="str">
        <f>STEP①【データ貼付】!A75</f>
        <v>記録会②</v>
      </c>
      <c r="H76" s="2" t="str">
        <f>STEP①【データ貼付】!B75</f>
        <v>網走</v>
      </c>
      <c r="I76" s="18">
        <f>STEP①【データ貼付】!C75</f>
        <v>45423</v>
      </c>
      <c r="J76" s="2" t="str">
        <f>STEP①【データ貼付】!F75</f>
        <v>中田隼翔</v>
      </c>
      <c r="K76" s="2">
        <f>STEP①【データ貼付】!G75</f>
        <v>421</v>
      </c>
      <c r="L76" s="2" t="str">
        <f>STEP①【データ貼付】!H75</f>
        <v>決</v>
      </c>
      <c r="M76" s="2" t="str">
        <f>STEP①【データ貼付】!I75</f>
        <v>網走南ケ丘高</v>
      </c>
      <c r="N76" s="2">
        <f>STEP①【データ貼付】!J75</f>
        <v>2</v>
      </c>
      <c r="O76" s="2">
        <f>STEP①【データ貼付】!K75</f>
        <v>0</v>
      </c>
    </row>
    <row r="77" spans="1:15" x14ac:dyDescent="0.15">
      <c r="A77" s="2">
        <v>75</v>
      </c>
      <c r="B77" s="2" t="str">
        <f t="shared" si="3"/>
        <v>中学男子走高跳4</v>
      </c>
      <c r="C77" s="2" t="str">
        <f>J77&amp;COUNTIF($J$3:J77,J77)</f>
        <v>長谷川大巧1</v>
      </c>
      <c r="D77" s="2" t="str">
        <f>STEP①【データ貼付】!D76&amp;STEP①【データ貼付】!E76</f>
        <v>中学男子走高跳</v>
      </c>
      <c r="E77" s="16">
        <f>STEP①【データ貼付】!G76+ROW()/1000000</f>
        <v>158.000077</v>
      </c>
      <c r="F77" s="2">
        <f t="shared" si="4"/>
        <v>4</v>
      </c>
      <c r="G77" s="2" t="str">
        <f>STEP①【データ貼付】!A76</f>
        <v>中体連</v>
      </c>
      <c r="H77" s="2" t="str">
        <f>STEP①【データ貼付】!B76</f>
        <v>北見</v>
      </c>
      <c r="I77" s="18">
        <f>STEP①【データ貼付】!C76</f>
        <v>45458</v>
      </c>
      <c r="J77" s="2" t="str">
        <f>STEP①【データ貼付】!F76</f>
        <v>長谷川大巧</v>
      </c>
      <c r="K77" s="2">
        <f>STEP①【データ貼付】!G76</f>
        <v>158</v>
      </c>
      <c r="L77" s="2" t="str">
        <f>STEP①【データ貼付】!H76</f>
        <v>決</v>
      </c>
      <c r="M77" s="2" t="str">
        <f>STEP①【データ貼付】!I76</f>
        <v>美幌北中</v>
      </c>
      <c r="N77" s="2">
        <f>STEP①【データ貼付】!J76</f>
        <v>2</v>
      </c>
      <c r="O77" s="2">
        <f>STEP①【データ貼付】!K76</f>
        <v>0</v>
      </c>
    </row>
    <row r="78" spans="1:15" x14ac:dyDescent="0.15">
      <c r="A78" s="2">
        <v>76</v>
      </c>
      <c r="B78" s="2" t="str">
        <f t="shared" si="3"/>
        <v>小学女子棒高跳1</v>
      </c>
      <c r="C78" s="2" t="str">
        <f>J78&amp;COUNTIF($J$3:J78,J78)</f>
        <v>天野心乃1</v>
      </c>
      <c r="D78" s="2" t="str">
        <f>STEP①【データ貼付】!D77&amp;STEP①【データ貼付】!E77</f>
        <v>小学女子棒高跳</v>
      </c>
      <c r="E78" s="16">
        <f>STEP①【データ貼付】!G77+ROW()/1000000</f>
        <v>130.000078</v>
      </c>
      <c r="F78" s="2">
        <f t="shared" si="4"/>
        <v>1</v>
      </c>
      <c r="G78" s="2" t="str">
        <f>STEP①【データ貼付】!A77</f>
        <v>フィールド記録会</v>
      </c>
      <c r="H78" s="2" t="str">
        <f>STEP①【データ貼付】!B77</f>
        <v>網走</v>
      </c>
      <c r="I78" s="18">
        <f>STEP①【データ貼付】!C77</f>
        <v>45445</v>
      </c>
      <c r="J78" s="2" t="str">
        <f>STEP①【データ貼付】!F77</f>
        <v>天野心乃</v>
      </c>
      <c r="K78" s="2">
        <f>STEP①【データ貼付】!G77</f>
        <v>130</v>
      </c>
      <c r="L78" s="2" t="str">
        <f>STEP①【データ貼付】!H77</f>
        <v>決</v>
      </c>
      <c r="M78" s="2" t="str">
        <f>STEP①【データ貼付】!I77</f>
        <v>OAC・ジュニア</v>
      </c>
      <c r="N78" s="2">
        <f>STEP①【データ貼付】!J77</f>
        <v>5</v>
      </c>
      <c r="O78" s="2">
        <f>STEP①【データ貼付】!K77</f>
        <v>0</v>
      </c>
    </row>
    <row r="79" spans="1:15" x14ac:dyDescent="0.15">
      <c r="A79" s="2">
        <v>77</v>
      </c>
      <c r="B79" s="2" t="str">
        <f t="shared" si="3"/>
        <v>一般男子棒高跳3</v>
      </c>
      <c r="C79" s="2" t="str">
        <f>J79&amp;COUNTIF($J$3:J79,J79)</f>
        <v>田村樹1</v>
      </c>
      <c r="D79" s="2" t="str">
        <f>STEP①【データ貼付】!D78&amp;STEP①【データ貼付】!E78</f>
        <v>一般男子棒高跳</v>
      </c>
      <c r="E79" s="16">
        <f>STEP①【データ貼付】!G78+ROW()/1000000</f>
        <v>380.00007900000003</v>
      </c>
      <c r="F79" s="2">
        <f t="shared" si="4"/>
        <v>3</v>
      </c>
      <c r="G79" s="2" t="str">
        <f>STEP①【データ貼付】!A78</f>
        <v>混成記録会</v>
      </c>
      <c r="H79" s="2" t="str">
        <f>STEP①【データ貼付】!B78</f>
        <v>網走</v>
      </c>
      <c r="I79" s="18">
        <f>STEP①【データ貼付】!C78</f>
        <v>45577</v>
      </c>
      <c r="J79" s="2" t="str">
        <f>STEP①【データ貼付】!F78</f>
        <v>田村樹</v>
      </c>
      <c r="K79" s="2">
        <f>STEP①【データ貼付】!G78</f>
        <v>380</v>
      </c>
      <c r="L79" s="2" t="str">
        <f>STEP①【データ貼付】!H78</f>
        <v>決</v>
      </c>
      <c r="M79" s="2" t="str">
        <f>STEP①【データ貼付】!I78</f>
        <v>ｵﾎｰﾂｸAC</v>
      </c>
      <c r="N79" s="2">
        <f>STEP①【データ貼付】!J78</f>
        <v>3</v>
      </c>
      <c r="O79" s="2">
        <f>STEP①【データ貼付】!K78</f>
        <v>0</v>
      </c>
    </row>
    <row r="80" spans="1:15" x14ac:dyDescent="0.15">
      <c r="A80" s="2">
        <v>78</v>
      </c>
      <c r="B80" s="2" t="str">
        <f t="shared" si="3"/>
        <v>高校女子走高跳7</v>
      </c>
      <c r="C80" s="2" t="str">
        <f>J80&amp;COUNTIF($J$3:J80,J80)</f>
        <v>田村優羽1</v>
      </c>
      <c r="D80" s="2" t="str">
        <f>STEP①【データ貼付】!D79&amp;STEP①【データ貼付】!E79</f>
        <v>高校女子走高跳</v>
      </c>
      <c r="E80" s="16">
        <f>STEP①【データ貼付】!G79+ROW()/1000000</f>
        <v>130.00008</v>
      </c>
      <c r="F80" s="2">
        <f t="shared" si="4"/>
        <v>7</v>
      </c>
      <c r="G80" s="2" t="str">
        <f>STEP①【データ貼付】!A79</f>
        <v>高校支部</v>
      </c>
      <c r="H80" s="2" t="str">
        <f>STEP①【データ貼付】!B79</f>
        <v>北見</v>
      </c>
      <c r="I80" s="18">
        <f>STEP①【データ貼付】!C79</f>
        <v>45429</v>
      </c>
      <c r="J80" s="2" t="str">
        <f>STEP①【データ貼付】!F79</f>
        <v>田村優羽</v>
      </c>
      <c r="K80" s="2">
        <f>STEP①【データ貼付】!G79</f>
        <v>130</v>
      </c>
      <c r="L80" s="2" t="str">
        <f>STEP①【データ貼付】!H79</f>
        <v>決</v>
      </c>
      <c r="M80" s="2" t="str">
        <f>STEP①【データ貼付】!I79</f>
        <v>常呂高</v>
      </c>
      <c r="N80" s="2">
        <f>STEP①【データ貼付】!J79</f>
        <v>2</v>
      </c>
      <c r="O80" s="2">
        <f>STEP①【データ貼付】!K79</f>
        <v>0</v>
      </c>
    </row>
    <row r="81" spans="1:15" x14ac:dyDescent="0.15">
      <c r="A81" s="2">
        <v>79</v>
      </c>
      <c r="B81" s="2" t="str">
        <f t="shared" si="3"/>
        <v>小学女子走高跳2</v>
      </c>
      <c r="C81" s="2" t="str">
        <f>J81&amp;COUNTIF($J$3:J81,J81)</f>
        <v>田邉瑠子1</v>
      </c>
      <c r="D81" s="2" t="str">
        <f>STEP①【データ貼付】!D80&amp;STEP①【データ貼付】!E80</f>
        <v>小学女子走高跳</v>
      </c>
      <c r="E81" s="16">
        <f>STEP①【データ貼付】!G80+ROW()/1000000</f>
        <v>120.00008099999999</v>
      </c>
      <c r="F81" s="2">
        <f t="shared" si="4"/>
        <v>2</v>
      </c>
      <c r="G81" s="2" t="str">
        <f>STEP①【データ貼付】!A80</f>
        <v>小学生記録会</v>
      </c>
      <c r="H81" s="2" t="str">
        <f>STEP①【データ貼付】!B80</f>
        <v>網走</v>
      </c>
      <c r="I81" s="18">
        <f>STEP①【データ貼付】!C80</f>
        <v>45556</v>
      </c>
      <c r="J81" s="2" t="str">
        <f>STEP①【データ貼付】!F80</f>
        <v>田邉瑠子</v>
      </c>
      <c r="K81" s="2">
        <f>STEP①【データ貼付】!G80</f>
        <v>120</v>
      </c>
      <c r="L81" s="2" t="str">
        <f>STEP①【データ貼付】!H80</f>
        <v>決</v>
      </c>
      <c r="M81" s="2" t="str">
        <f>STEP①【データ貼付】!I80</f>
        <v>網走陸少</v>
      </c>
      <c r="N81" s="2">
        <f>STEP①【データ貼付】!J80</f>
        <v>6</v>
      </c>
      <c r="O81" s="2">
        <f>STEP①【データ貼付】!K80</f>
        <v>0</v>
      </c>
    </row>
    <row r="82" spans="1:15" x14ac:dyDescent="0.15">
      <c r="A82" s="2">
        <v>80</v>
      </c>
      <c r="B82" s="2" t="str">
        <f t="shared" si="3"/>
        <v>小学男子走高跳10</v>
      </c>
      <c r="C82" s="2" t="str">
        <f>J82&amp;COUNTIF($J$3:J82,J82)</f>
        <v>土本柊羽1</v>
      </c>
      <c r="D82" s="2" t="str">
        <f>STEP①【データ貼付】!D81&amp;STEP①【データ貼付】!E81</f>
        <v>小学男子走高跳</v>
      </c>
      <c r="E82" s="16">
        <f>STEP①【データ貼付】!G81+ROW()/1000000</f>
        <v>100.00008200000001</v>
      </c>
      <c r="F82" s="2">
        <f t="shared" si="4"/>
        <v>10</v>
      </c>
      <c r="G82" s="2" t="str">
        <f>STEP①【データ貼付】!A81</f>
        <v>全小予選</v>
      </c>
      <c r="H82" s="2" t="str">
        <f>STEP①【データ貼付】!B81</f>
        <v>北見</v>
      </c>
      <c r="I82" s="18">
        <f>STEP①【データ貼付】!C81</f>
        <v>45438</v>
      </c>
      <c r="J82" s="2" t="str">
        <f>STEP①【データ貼付】!F81</f>
        <v>土本柊羽</v>
      </c>
      <c r="K82" s="2">
        <f>STEP①【データ貼付】!G81</f>
        <v>100</v>
      </c>
      <c r="L82" s="2" t="str">
        <f>STEP①【データ貼付】!H81</f>
        <v>決</v>
      </c>
      <c r="M82" s="2" t="str">
        <f>STEP①【データ貼付】!I81</f>
        <v>常呂陸少</v>
      </c>
      <c r="N82" s="2">
        <f>STEP①【データ貼付】!J81</f>
        <v>5</v>
      </c>
      <c r="O82" s="2">
        <f>STEP①【データ貼付】!K81</f>
        <v>0</v>
      </c>
    </row>
    <row r="83" spans="1:15" x14ac:dyDescent="0.15">
      <c r="A83" s="2">
        <v>81</v>
      </c>
      <c r="B83" s="2" t="str">
        <f t="shared" si="3"/>
        <v>高校男子走高跳16</v>
      </c>
      <c r="C83" s="2" t="str">
        <f>J83&amp;COUNTIF($J$3:J83,J83)</f>
        <v>藤江冬羽1</v>
      </c>
      <c r="D83" s="2" t="str">
        <f>STEP①【データ貼付】!D82&amp;STEP①【データ貼付】!E82</f>
        <v>高校男子走高跳</v>
      </c>
      <c r="E83" s="16">
        <f>STEP①【データ貼付】!G82+ROW()/1000000</f>
        <v>140.00008299999999</v>
      </c>
      <c r="F83" s="2">
        <f t="shared" si="4"/>
        <v>16</v>
      </c>
      <c r="G83" s="2" t="str">
        <f>STEP①【データ貼付】!A82</f>
        <v>フィールド記録会</v>
      </c>
      <c r="H83" s="2" t="str">
        <f>STEP①【データ貼付】!B82</f>
        <v>網走</v>
      </c>
      <c r="I83" s="18">
        <f>STEP①【データ貼付】!C82</f>
        <v>45445</v>
      </c>
      <c r="J83" s="2" t="str">
        <f>STEP①【データ貼付】!F82</f>
        <v>藤江冬羽</v>
      </c>
      <c r="K83" s="2">
        <f>STEP①【データ貼付】!G82</f>
        <v>140</v>
      </c>
      <c r="L83" s="2" t="str">
        <f>STEP①【データ貼付】!H82</f>
        <v>決</v>
      </c>
      <c r="M83" s="2" t="str">
        <f>STEP①【データ貼付】!I82</f>
        <v>遠軽高</v>
      </c>
      <c r="N83" s="2">
        <f>STEP①【データ貼付】!J82</f>
        <v>1</v>
      </c>
      <c r="O83" s="2">
        <f>STEP①【データ貼付】!K82</f>
        <v>0</v>
      </c>
    </row>
    <row r="84" spans="1:15" x14ac:dyDescent="0.15">
      <c r="A84" s="2">
        <v>82</v>
      </c>
      <c r="B84" s="2" t="str">
        <f t="shared" si="3"/>
        <v>中学男子棒高跳4</v>
      </c>
      <c r="C84" s="2" t="str">
        <f>J84&amp;COUNTIF($J$3:J84,J84)</f>
        <v>苫米地泰輝1</v>
      </c>
      <c r="D84" s="2" t="str">
        <f>STEP①【データ貼付】!D83&amp;STEP①【データ貼付】!E83</f>
        <v>中学男子棒高跳</v>
      </c>
      <c r="E84" s="16">
        <f>STEP①【データ貼付】!G83+ROW()/1000000</f>
        <v>300.00008400000002</v>
      </c>
      <c r="F84" s="2">
        <f t="shared" si="4"/>
        <v>4</v>
      </c>
      <c r="G84" s="2" t="str">
        <f>STEP①【データ貼付】!A83</f>
        <v>ジュニア</v>
      </c>
      <c r="H84" s="2" t="str">
        <f>STEP①【データ貼付】!B83</f>
        <v>深川</v>
      </c>
      <c r="I84" s="18">
        <f>STEP①【データ貼付】!C83</f>
        <v>45536</v>
      </c>
      <c r="J84" s="2" t="str">
        <f>STEP①【データ貼付】!F83</f>
        <v>苫米地泰輝</v>
      </c>
      <c r="K84" s="2">
        <f>STEP①【データ貼付】!G83</f>
        <v>300</v>
      </c>
      <c r="L84" s="2" t="str">
        <f>STEP①【データ貼付】!H83</f>
        <v>決</v>
      </c>
      <c r="M84" s="2" t="str">
        <f>STEP①【データ貼付】!I83</f>
        <v>大空東藻琴中</v>
      </c>
      <c r="N84" s="2">
        <f>STEP①【データ貼付】!J83</f>
        <v>3</v>
      </c>
      <c r="O84" s="2">
        <f>STEP①【データ貼付】!K83</f>
        <v>0</v>
      </c>
    </row>
    <row r="85" spans="1:15" x14ac:dyDescent="0.15">
      <c r="A85" s="2">
        <v>83</v>
      </c>
      <c r="B85" s="2" t="str">
        <f t="shared" si="3"/>
        <v>小学男子走高跳1</v>
      </c>
      <c r="C85" s="2" t="str">
        <f>J85&amp;COUNTIF($J$3:J85,J85)</f>
        <v>板岡朝陽1</v>
      </c>
      <c r="D85" s="2" t="str">
        <f>STEP①【データ貼付】!D84&amp;STEP①【データ貼付】!E84</f>
        <v>小学男子走高跳</v>
      </c>
      <c r="E85" s="16">
        <f>STEP①【データ貼付】!G84+ROW()/1000000</f>
        <v>125.000085</v>
      </c>
      <c r="F85" s="2">
        <f t="shared" si="4"/>
        <v>1</v>
      </c>
      <c r="G85" s="2" t="str">
        <f>STEP①【データ貼付】!A84</f>
        <v>南部忠平</v>
      </c>
      <c r="H85" s="2" t="str">
        <f>STEP①【データ貼付】!B84</f>
        <v>函館</v>
      </c>
      <c r="I85" s="18">
        <f>STEP①【データ貼付】!C84</f>
        <v>45564</v>
      </c>
      <c r="J85" s="2" t="str">
        <f>STEP①【データ貼付】!F84</f>
        <v>板岡朝陽</v>
      </c>
      <c r="K85" s="2">
        <f>STEP①【データ貼付】!G84</f>
        <v>125</v>
      </c>
      <c r="L85" s="2" t="str">
        <f>STEP①【データ貼付】!H84</f>
        <v>決</v>
      </c>
      <c r="M85" s="2" t="str">
        <f>STEP①【データ貼付】!I84</f>
        <v>ｵﾎｰﾂｸｷｯｽﾞ</v>
      </c>
      <c r="N85" s="2">
        <f>STEP①【データ貼付】!J84</f>
        <v>6</v>
      </c>
      <c r="O85" s="2">
        <f>STEP①【データ貼付】!K84</f>
        <v>0</v>
      </c>
    </row>
    <row r="86" spans="1:15" x14ac:dyDescent="0.15">
      <c r="A86" s="2">
        <v>84</v>
      </c>
      <c r="B86" s="2" t="str">
        <f t="shared" si="3"/>
        <v>高校男子棒高跳6</v>
      </c>
      <c r="C86" s="2" t="str">
        <f>J86&amp;COUNTIF($J$3:J86,J86)</f>
        <v>飯島空輝1</v>
      </c>
      <c r="D86" s="2" t="str">
        <f>STEP①【データ貼付】!D85&amp;STEP①【データ貼付】!E85</f>
        <v>高校男子棒高跳</v>
      </c>
      <c r="E86" s="16">
        <f>STEP①【データ貼付】!G85+ROW()/1000000</f>
        <v>330.00008600000001</v>
      </c>
      <c r="F86" s="2">
        <f t="shared" si="4"/>
        <v>6</v>
      </c>
      <c r="G86" s="2" t="str">
        <f>STEP①【データ貼付】!A85</f>
        <v>高校支部</v>
      </c>
      <c r="H86" s="2" t="str">
        <f>STEP①【データ貼付】!B85</f>
        <v>北見</v>
      </c>
      <c r="I86" s="18">
        <f>STEP①【データ貼付】!C85</f>
        <v>45428</v>
      </c>
      <c r="J86" s="2" t="str">
        <f>STEP①【データ貼付】!F85</f>
        <v>飯島空輝</v>
      </c>
      <c r="K86" s="2">
        <f>STEP①【データ貼付】!G85</f>
        <v>330</v>
      </c>
      <c r="L86" s="2" t="str">
        <f>STEP①【データ貼付】!H85</f>
        <v>決</v>
      </c>
      <c r="M86" s="2" t="str">
        <f>STEP①【データ貼付】!I85</f>
        <v>北見北斗高</v>
      </c>
      <c r="N86" s="2">
        <f>STEP①【データ貼付】!J85</f>
        <v>3</v>
      </c>
      <c r="O86" s="2">
        <f>STEP①【データ貼付】!K85</f>
        <v>0</v>
      </c>
    </row>
    <row r="87" spans="1:15" x14ac:dyDescent="0.15">
      <c r="A87" s="2">
        <v>85</v>
      </c>
      <c r="B87" s="2" t="str">
        <f t="shared" si="3"/>
        <v>高校男子棒高跳3</v>
      </c>
      <c r="C87" s="2" t="str">
        <f>J87&amp;COUNTIF($J$3:J87,J87)</f>
        <v>飯野佑芯1</v>
      </c>
      <c r="D87" s="2" t="str">
        <f>STEP①【データ貼付】!D86&amp;STEP①【データ貼付】!E86</f>
        <v>高校男子棒高跳</v>
      </c>
      <c r="E87" s="16">
        <f>STEP①【データ貼付】!G86+ROW()/1000000</f>
        <v>380.00008700000001</v>
      </c>
      <c r="F87" s="2">
        <f t="shared" si="4"/>
        <v>3</v>
      </c>
      <c r="G87" s="2" t="str">
        <f>STEP①【データ貼付】!A86</f>
        <v>秋季陸上</v>
      </c>
      <c r="H87" s="2" t="str">
        <f>STEP①【データ貼付】!B86</f>
        <v>網走</v>
      </c>
      <c r="I87" s="18">
        <f>STEP①【データ貼付】!C86</f>
        <v>45542</v>
      </c>
      <c r="J87" s="2" t="str">
        <f>STEP①【データ貼付】!F86</f>
        <v>飯野佑芯</v>
      </c>
      <c r="K87" s="2">
        <f>STEP①【データ貼付】!G86</f>
        <v>380</v>
      </c>
      <c r="L87" s="2" t="str">
        <f>STEP①【データ貼付】!H86</f>
        <v>決</v>
      </c>
      <c r="M87" s="2" t="str">
        <f>STEP①【データ貼付】!I86</f>
        <v>北見北斗高</v>
      </c>
      <c r="N87" s="2">
        <f>STEP①【データ貼付】!J86</f>
        <v>2</v>
      </c>
      <c r="O87" s="2">
        <f>STEP①【データ貼付】!K86</f>
        <v>0</v>
      </c>
    </row>
    <row r="88" spans="1:15" x14ac:dyDescent="0.15">
      <c r="A88" s="2">
        <v>86</v>
      </c>
      <c r="B88" s="2" t="str">
        <f t="shared" si="3"/>
        <v>高校男子走高跳15</v>
      </c>
      <c r="C88" s="2" t="str">
        <f>J88&amp;COUNTIF($J$3:J88,J88)</f>
        <v>飛澤瑠李1</v>
      </c>
      <c r="D88" s="2" t="str">
        <f>STEP①【データ貼付】!D87&amp;STEP①【データ貼付】!E87</f>
        <v>高校男子走高跳</v>
      </c>
      <c r="E88" s="16">
        <f>STEP①【データ貼付】!G87+ROW()/1000000</f>
        <v>145.00008800000001</v>
      </c>
      <c r="F88" s="2">
        <f t="shared" si="4"/>
        <v>15</v>
      </c>
      <c r="G88" s="2" t="str">
        <f>STEP①【データ貼付】!A87</f>
        <v>新人戦</v>
      </c>
      <c r="H88" s="2" t="str">
        <f>STEP①【データ貼付】!B87</f>
        <v>網走</v>
      </c>
      <c r="I88" s="18">
        <f>STEP①【データ貼付】!C87</f>
        <v>45528</v>
      </c>
      <c r="J88" s="2" t="str">
        <f>STEP①【データ貼付】!F87</f>
        <v>飛澤瑠李</v>
      </c>
      <c r="K88" s="2">
        <f>STEP①【データ貼付】!G87</f>
        <v>145</v>
      </c>
      <c r="L88" s="2" t="str">
        <f>STEP①【データ貼付】!H87</f>
        <v>決</v>
      </c>
      <c r="M88" s="2" t="str">
        <f>STEP①【データ貼付】!I87</f>
        <v>遠軽高</v>
      </c>
      <c r="N88" s="2">
        <f>STEP①【データ貼付】!J87</f>
        <v>1</v>
      </c>
      <c r="O88" s="2">
        <f>STEP①【データ貼付】!K87</f>
        <v>0</v>
      </c>
    </row>
    <row r="89" spans="1:15" x14ac:dyDescent="0.15">
      <c r="A89" s="2">
        <v>87</v>
      </c>
      <c r="B89" s="2" t="str">
        <f t="shared" si="3"/>
        <v>高校女子棒高跳2</v>
      </c>
      <c r="C89" s="2" t="str">
        <f>J89&amp;COUNTIF($J$3:J89,J89)</f>
        <v>富永咲愛1</v>
      </c>
      <c r="D89" s="2" t="str">
        <f>STEP①【データ貼付】!D88&amp;STEP①【データ貼付】!E88</f>
        <v>高校女子棒高跳</v>
      </c>
      <c r="E89" s="16">
        <f>STEP①【データ貼付】!G88+ROW()/1000000</f>
        <v>310.000089</v>
      </c>
      <c r="F89" s="2">
        <f t="shared" si="4"/>
        <v>2</v>
      </c>
      <c r="G89" s="2" t="str">
        <f>STEP①【データ貼付】!A88</f>
        <v>全道高校</v>
      </c>
      <c r="H89" s="2" t="str">
        <f>STEP①【データ貼付】!B88</f>
        <v>旭川</v>
      </c>
      <c r="I89" s="18">
        <f>STEP①【データ貼付】!C88</f>
        <v>45454</v>
      </c>
      <c r="J89" s="2" t="str">
        <f>STEP①【データ貼付】!F88</f>
        <v>富永咲愛</v>
      </c>
      <c r="K89" s="2">
        <f>STEP①【データ貼付】!G88</f>
        <v>310</v>
      </c>
      <c r="L89" s="2" t="str">
        <f>STEP①【データ貼付】!H88</f>
        <v>決</v>
      </c>
      <c r="M89" s="2" t="str">
        <f>STEP①【データ貼付】!I88</f>
        <v>北見柏陽高</v>
      </c>
      <c r="N89" s="2">
        <f>STEP①【データ貼付】!J88</f>
        <v>3</v>
      </c>
      <c r="O89" s="2">
        <f>STEP①【データ貼付】!K88</f>
        <v>0</v>
      </c>
    </row>
    <row r="90" spans="1:15" x14ac:dyDescent="0.15">
      <c r="A90" s="2">
        <v>88</v>
      </c>
      <c r="B90" s="2" t="str">
        <f t="shared" si="3"/>
        <v>一般男子走高跳5</v>
      </c>
      <c r="C90" s="2" t="str">
        <f>J90&amp;COUNTIF($J$3:J90,J90)</f>
        <v>服部翔大1</v>
      </c>
      <c r="D90" s="2" t="str">
        <f>STEP①【データ貼付】!D89&amp;STEP①【データ貼付】!E89</f>
        <v>一般男子走高跳</v>
      </c>
      <c r="E90" s="16">
        <f>STEP①【データ貼付】!G89+ROW()/1000000</f>
        <v>130.00009</v>
      </c>
      <c r="F90" s="2">
        <f t="shared" si="4"/>
        <v>5</v>
      </c>
      <c r="G90" s="2" t="str">
        <f>STEP①【データ貼付】!A89</f>
        <v>記録会③</v>
      </c>
      <c r="H90" s="2" t="str">
        <f>STEP①【データ貼付】!B89</f>
        <v>網走</v>
      </c>
      <c r="I90" s="18">
        <f>STEP①【データ貼付】!C89</f>
        <v>45488</v>
      </c>
      <c r="J90" s="2" t="str">
        <f>STEP①【データ貼付】!F89</f>
        <v>服部翔大</v>
      </c>
      <c r="K90" s="2">
        <f>STEP①【データ貼付】!G89</f>
        <v>130</v>
      </c>
      <c r="L90" s="2" t="str">
        <f>STEP①【データ貼付】!H89</f>
        <v>決</v>
      </c>
      <c r="M90" s="2" t="str">
        <f>STEP①【データ貼付】!I89</f>
        <v>大空女満別中</v>
      </c>
      <c r="N90" s="2">
        <f>STEP①【データ貼付】!J89</f>
        <v>1</v>
      </c>
      <c r="O90" s="2">
        <f>STEP①【データ貼付】!K89</f>
        <v>0</v>
      </c>
    </row>
    <row r="91" spans="1:15" x14ac:dyDescent="0.15">
      <c r="A91" s="2">
        <v>89</v>
      </c>
      <c r="B91" s="2" t="str">
        <f t="shared" si="3"/>
        <v>一般男子棒高跳2</v>
      </c>
      <c r="C91" s="2" t="str">
        <f>J91&amp;COUNTIF($J$3:J91,J91)</f>
        <v>福田悠介1</v>
      </c>
      <c r="D91" s="2" t="str">
        <f>STEP①【データ貼付】!D90&amp;STEP①【データ貼付】!E90</f>
        <v>一般男子棒高跳</v>
      </c>
      <c r="E91" s="16">
        <f>STEP①【データ貼付】!G90+ROW()/1000000</f>
        <v>390.000091</v>
      </c>
      <c r="F91" s="2">
        <f t="shared" si="4"/>
        <v>2</v>
      </c>
      <c r="G91" s="2" t="str">
        <f>STEP①【データ貼付】!A90</f>
        <v>北海道選手権</v>
      </c>
      <c r="H91" s="2" t="str">
        <f>STEP①【データ貼付】!B90</f>
        <v>網走</v>
      </c>
      <c r="I91" s="18">
        <f>STEP①【データ貼付】!C90</f>
        <v>45486</v>
      </c>
      <c r="J91" s="2" t="str">
        <f>STEP①【データ貼付】!F90</f>
        <v>福田悠介</v>
      </c>
      <c r="K91" s="2">
        <f>STEP①【データ貼付】!G90</f>
        <v>390</v>
      </c>
      <c r="L91" s="2" t="str">
        <f>STEP①【データ貼付】!H90</f>
        <v>決</v>
      </c>
      <c r="M91" s="2" t="str">
        <f>STEP①【データ貼付】!I90</f>
        <v>ｵﾎｰﾂｸAC</v>
      </c>
      <c r="N91" s="2" t="str">
        <f>STEP①【データ貼付】!J90</f>
        <v/>
      </c>
      <c r="O91" s="2">
        <f>STEP①【データ貼付】!K90</f>
        <v>0</v>
      </c>
    </row>
    <row r="92" spans="1:15" x14ac:dyDescent="0.15">
      <c r="A92" s="2">
        <v>90</v>
      </c>
      <c r="B92" s="2" t="str">
        <f t="shared" si="3"/>
        <v>高校男子棒高跳5</v>
      </c>
      <c r="C92" s="2" t="str">
        <f>J92&amp;COUNTIF($J$3:J92,J92)</f>
        <v>福田涼介1</v>
      </c>
      <c r="D92" s="2" t="str">
        <f>STEP①【データ貼付】!D91&amp;STEP①【データ貼付】!E91</f>
        <v>高校男子棒高跳</v>
      </c>
      <c r="E92" s="16">
        <f>STEP①【データ貼付】!G91+ROW()/1000000</f>
        <v>340.000092</v>
      </c>
      <c r="F92" s="2">
        <f t="shared" si="4"/>
        <v>5</v>
      </c>
      <c r="G92" s="2" t="str">
        <f>STEP①【データ貼付】!A91</f>
        <v>記録会④</v>
      </c>
      <c r="H92" s="2" t="str">
        <f>STEP①【データ貼付】!B91</f>
        <v>網走</v>
      </c>
      <c r="I92" s="18">
        <f>STEP①【データ貼付】!C91</f>
        <v>45508</v>
      </c>
      <c r="J92" s="2" t="str">
        <f>STEP①【データ貼付】!F91</f>
        <v>福田涼介</v>
      </c>
      <c r="K92" s="2">
        <f>STEP①【データ貼付】!G91</f>
        <v>340</v>
      </c>
      <c r="L92" s="2" t="str">
        <f>STEP①【データ貼付】!H91</f>
        <v>決</v>
      </c>
      <c r="M92" s="2" t="str">
        <f>STEP①【データ貼付】!I91</f>
        <v>網走南ケ丘高</v>
      </c>
      <c r="N92" s="2">
        <f>STEP①【データ貼付】!J91</f>
        <v>2</v>
      </c>
      <c r="O92" s="2">
        <f>STEP①【データ貼付】!K91</f>
        <v>0</v>
      </c>
    </row>
    <row r="93" spans="1:15" x14ac:dyDescent="0.15">
      <c r="A93" s="2">
        <v>91</v>
      </c>
      <c r="B93" s="2" t="str">
        <f t="shared" si="3"/>
        <v>一般男子棒高跳4</v>
      </c>
      <c r="C93" s="2" t="str">
        <f>J93&amp;COUNTIF($J$3:J93,J93)</f>
        <v>福田凉介1</v>
      </c>
      <c r="D93" s="2" t="str">
        <f>STEP①【データ貼付】!D92&amp;STEP①【データ貼付】!E92</f>
        <v>一般男子棒高跳</v>
      </c>
      <c r="E93" s="16">
        <f>STEP①【データ貼付】!G92+ROW()/1000000</f>
        <v>340.00009299999999</v>
      </c>
      <c r="F93" s="2">
        <f t="shared" si="4"/>
        <v>4</v>
      </c>
      <c r="G93" s="2" t="str">
        <f>STEP①【データ貼付】!A92</f>
        <v>記録会③</v>
      </c>
      <c r="H93" s="2" t="str">
        <f>STEP①【データ貼付】!B92</f>
        <v>網走</v>
      </c>
      <c r="I93" s="18">
        <f>STEP①【データ貼付】!C92</f>
        <v>45488</v>
      </c>
      <c r="J93" s="2" t="str">
        <f>STEP①【データ貼付】!F92</f>
        <v>福田凉介</v>
      </c>
      <c r="K93" s="2">
        <f>STEP①【データ貼付】!G92</f>
        <v>340</v>
      </c>
      <c r="L93" s="2" t="str">
        <f>STEP①【データ貼付】!H92</f>
        <v>決</v>
      </c>
      <c r="M93" s="2" t="str">
        <f>STEP①【データ貼付】!I92</f>
        <v>網走南ケ丘高</v>
      </c>
      <c r="N93" s="2">
        <f>STEP①【データ貼付】!J92</f>
        <v>2</v>
      </c>
      <c r="O93" s="2">
        <f>STEP①【データ貼付】!K92</f>
        <v>0</v>
      </c>
    </row>
    <row r="94" spans="1:15" x14ac:dyDescent="0.15">
      <c r="A94" s="2">
        <v>92</v>
      </c>
      <c r="B94" s="2" t="str">
        <f t="shared" si="3"/>
        <v>小学男子走高跳3</v>
      </c>
      <c r="C94" s="2" t="str">
        <f>J94&amp;COUNTIF($J$3:J94,J94)</f>
        <v>平賀絆1</v>
      </c>
      <c r="D94" s="2" t="str">
        <f>STEP①【データ貼付】!D93&amp;STEP①【データ貼付】!E93</f>
        <v>小学男子走高跳</v>
      </c>
      <c r="E94" s="16">
        <f>STEP①【データ貼付】!G93+ROW()/1000000</f>
        <v>120.000094</v>
      </c>
      <c r="F94" s="2">
        <f t="shared" si="4"/>
        <v>3</v>
      </c>
      <c r="G94" s="2" t="str">
        <f>STEP①【データ貼付】!A93</f>
        <v>フィールド記録会</v>
      </c>
      <c r="H94" s="2" t="str">
        <f>STEP①【データ貼付】!B93</f>
        <v>網走</v>
      </c>
      <c r="I94" s="18">
        <f>STEP①【データ貼付】!C93</f>
        <v>45445</v>
      </c>
      <c r="J94" s="2" t="str">
        <f>STEP①【データ貼付】!F93</f>
        <v>平賀絆</v>
      </c>
      <c r="K94" s="2">
        <f>STEP①【データ貼付】!G93</f>
        <v>120</v>
      </c>
      <c r="L94" s="2" t="str">
        <f>STEP①【データ貼付】!H93</f>
        <v>決</v>
      </c>
      <c r="M94" s="2" t="str">
        <f>STEP①【データ貼付】!I93</f>
        <v>知床AC</v>
      </c>
      <c r="N94" s="2">
        <f>STEP①【データ貼付】!J93</f>
        <v>6</v>
      </c>
      <c r="O94" s="2">
        <f>STEP①【データ貼付】!K93</f>
        <v>0</v>
      </c>
    </row>
    <row r="95" spans="1:15" x14ac:dyDescent="0.15">
      <c r="A95" s="2">
        <v>93</v>
      </c>
      <c r="B95" s="2" t="str">
        <f t="shared" si="3"/>
        <v>中学男子走高跳3</v>
      </c>
      <c r="C95" s="2" t="str">
        <f>J95&amp;COUNTIF($J$3:J95,J95)</f>
        <v>片川透磨1</v>
      </c>
      <c r="D95" s="2" t="str">
        <f>STEP①【データ貼付】!D94&amp;STEP①【データ貼付】!E94</f>
        <v>中学男子走高跳</v>
      </c>
      <c r="E95" s="16">
        <f>STEP①【データ貼付】!G94+ROW()/1000000</f>
        <v>160.00009499999999</v>
      </c>
      <c r="F95" s="2">
        <f t="shared" si="4"/>
        <v>3</v>
      </c>
      <c r="G95" s="2" t="str">
        <f>STEP①【データ貼付】!A94</f>
        <v>記録会④</v>
      </c>
      <c r="H95" s="2" t="str">
        <f>STEP①【データ貼付】!B94</f>
        <v>網走</v>
      </c>
      <c r="I95" s="18">
        <f>STEP①【データ貼付】!C94</f>
        <v>45508</v>
      </c>
      <c r="J95" s="2" t="str">
        <f>STEP①【データ貼付】!F94</f>
        <v>片川透磨</v>
      </c>
      <c r="K95" s="2">
        <f>STEP①【データ貼付】!G94</f>
        <v>160</v>
      </c>
      <c r="L95" s="2" t="str">
        <f>STEP①【データ貼付】!H94</f>
        <v>決</v>
      </c>
      <c r="M95" s="2" t="str">
        <f>STEP①【データ貼付】!I94</f>
        <v>雄武中</v>
      </c>
      <c r="N95" s="2">
        <f>STEP①【データ貼付】!J94</f>
        <v>2</v>
      </c>
      <c r="O95" s="2">
        <f>STEP①【データ貼付】!K94</f>
        <v>0</v>
      </c>
    </row>
    <row r="96" spans="1:15" x14ac:dyDescent="0.15">
      <c r="A96" s="2">
        <v>94</v>
      </c>
      <c r="B96" s="2" t="str">
        <f t="shared" si="3"/>
        <v>高校男子棒高跳1</v>
      </c>
      <c r="C96" s="2" t="str">
        <f>J96&amp;COUNTIF($J$3:J96,J96)</f>
        <v>豊原隆介1</v>
      </c>
      <c r="D96" s="2" t="str">
        <f>STEP①【データ貼付】!D95&amp;STEP①【データ貼付】!E95</f>
        <v>高校男子棒高跳</v>
      </c>
      <c r="E96" s="16">
        <f>STEP①【データ貼付】!G95+ROW()/1000000</f>
        <v>430.00009599999998</v>
      </c>
      <c r="F96" s="2">
        <f t="shared" si="4"/>
        <v>1</v>
      </c>
      <c r="G96" s="2" t="str">
        <f>STEP①【データ貼付】!A95</f>
        <v>国体予選</v>
      </c>
      <c r="H96" s="2" t="str">
        <f>STEP①【データ貼付】!B95</f>
        <v>釧路</v>
      </c>
      <c r="I96" s="18">
        <f>STEP①【データ貼付】!C95</f>
        <v>45514</v>
      </c>
      <c r="J96" s="2" t="str">
        <f>STEP①【データ貼付】!F95</f>
        <v>豊原隆介</v>
      </c>
      <c r="K96" s="2">
        <f>STEP①【データ貼付】!G95</f>
        <v>430</v>
      </c>
      <c r="L96" s="2" t="str">
        <f>STEP①【データ貼付】!H95</f>
        <v>決</v>
      </c>
      <c r="M96" s="2" t="str">
        <f>STEP①【データ貼付】!I95</f>
        <v>北見北斗高</v>
      </c>
      <c r="N96" s="2">
        <f>STEP①【データ貼付】!J95</f>
        <v>2</v>
      </c>
      <c r="O96" s="2">
        <f>STEP①【データ貼付】!K95</f>
        <v>0</v>
      </c>
    </row>
    <row r="97" spans="1:15" x14ac:dyDescent="0.15">
      <c r="A97" s="2">
        <v>95</v>
      </c>
      <c r="B97" s="2" t="str">
        <f t="shared" si="3"/>
        <v>一般男子棒高跳7</v>
      </c>
      <c r="C97" s="2" t="str">
        <f>J97&amp;COUNTIF($J$3:J97,J97)</f>
        <v>本田櫂晴1</v>
      </c>
      <c r="D97" s="2" t="str">
        <f>STEP①【データ貼付】!D96&amp;STEP①【データ貼付】!E96</f>
        <v>一般男子棒高跳</v>
      </c>
      <c r="E97" s="16">
        <f>STEP①【データ貼付】!G96+ROW()/1000000</f>
        <v>280.00009699999998</v>
      </c>
      <c r="F97" s="2">
        <f t="shared" si="4"/>
        <v>7</v>
      </c>
      <c r="G97" s="2" t="str">
        <f>STEP①【データ貼付】!A96</f>
        <v>記録会③</v>
      </c>
      <c r="H97" s="2" t="str">
        <f>STEP①【データ貼付】!B96</f>
        <v>網走</v>
      </c>
      <c r="I97" s="18">
        <f>STEP①【データ貼付】!C96</f>
        <v>45488</v>
      </c>
      <c r="J97" s="2" t="str">
        <f>STEP①【データ貼付】!F96</f>
        <v>本田櫂晴</v>
      </c>
      <c r="K97" s="2">
        <f>STEP①【データ貼付】!G96</f>
        <v>280</v>
      </c>
      <c r="L97" s="2" t="str">
        <f>STEP①【データ貼付】!H96</f>
        <v>決</v>
      </c>
      <c r="M97" s="2" t="str">
        <f>STEP①【データ貼付】!I96</f>
        <v>北見北斗高</v>
      </c>
      <c r="N97" s="2">
        <f>STEP①【データ貼付】!J96</f>
        <v>1</v>
      </c>
      <c r="O97" s="2">
        <f>STEP①【データ貼付】!K96</f>
        <v>0</v>
      </c>
    </row>
    <row r="98" spans="1:15" x14ac:dyDescent="0.15">
      <c r="A98" s="2">
        <v>96</v>
      </c>
      <c r="B98" s="2" t="str">
        <f t="shared" si="3"/>
        <v>高校男子走高跳5</v>
      </c>
      <c r="C98" s="2" t="str">
        <f>J98&amp;COUNTIF($J$3:J98,J98)</f>
        <v>木村優生1</v>
      </c>
      <c r="D98" s="2" t="str">
        <f>STEP①【データ貼付】!D97&amp;STEP①【データ貼付】!E97</f>
        <v>高校男子走高跳</v>
      </c>
      <c r="E98" s="16">
        <f>STEP①【データ貼付】!G97+ROW()/1000000</f>
        <v>170.00009800000001</v>
      </c>
      <c r="F98" s="2">
        <f t="shared" si="4"/>
        <v>5</v>
      </c>
      <c r="G98" s="2" t="str">
        <f>STEP①【データ貼付】!A97</f>
        <v>高校支部</v>
      </c>
      <c r="H98" s="2" t="str">
        <f>STEP①【データ貼付】!B97</f>
        <v>北見</v>
      </c>
      <c r="I98" s="18">
        <f>STEP①【データ貼付】!C97</f>
        <v>45429</v>
      </c>
      <c r="J98" s="2" t="str">
        <f>STEP①【データ貼付】!F97</f>
        <v>木村優生</v>
      </c>
      <c r="K98" s="2">
        <f>STEP①【データ貼付】!G97</f>
        <v>170</v>
      </c>
      <c r="L98" s="2" t="str">
        <f>STEP①【データ貼付】!H97</f>
        <v>決</v>
      </c>
      <c r="M98" s="2" t="str">
        <f>STEP①【データ貼付】!I97</f>
        <v>網走南ケ丘高</v>
      </c>
      <c r="N98" s="2">
        <f>STEP①【データ貼付】!J97</f>
        <v>1</v>
      </c>
      <c r="O98" s="2">
        <f>STEP①【データ貼付】!K97</f>
        <v>0</v>
      </c>
    </row>
    <row r="99" spans="1:15" x14ac:dyDescent="0.15">
      <c r="A99" s="2">
        <v>97</v>
      </c>
      <c r="B99" s="2" t="str">
        <f t="shared" si="3"/>
        <v>中学男子棒高跳7</v>
      </c>
      <c r="C99" s="2" t="str">
        <f>J99&amp;COUNTIF($J$3:J99,J99)</f>
        <v>野中梧葉1</v>
      </c>
      <c r="D99" s="2" t="str">
        <f>STEP①【データ貼付】!D98&amp;STEP①【データ貼付】!E98</f>
        <v>中学男子棒高跳</v>
      </c>
      <c r="E99" s="16">
        <f>STEP①【データ貼付】!G98+ROW()/1000000</f>
        <v>230.00009900000001</v>
      </c>
      <c r="F99" s="2">
        <f t="shared" si="4"/>
        <v>7</v>
      </c>
      <c r="G99" s="2" t="str">
        <f>STEP①【データ貼付】!A98</f>
        <v>新人戦</v>
      </c>
      <c r="H99" s="2" t="str">
        <f>STEP①【データ貼付】!B98</f>
        <v>網走</v>
      </c>
      <c r="I99" s="18">
        <f>STEP①【データ貼付】!C98</f>
        <v>45527</v>
      </c>
      <c r="J99" s="2" t="str">
        <f>STEP①【データ貼付】!F98</f>
        <v>野中梧葉</v>
      </c>
      <c r="K99" s="2">
        <f>STEP①【データ貼付】!G98</f>
        <v>230</v>
      </c>
      <c r="L99" s="2" t="str">
        <f>STEP①【データ貼付】!H98</f>
        <v>決</v>
      </c>
      <c r="M99" s="2" t="str">
        <f>STEP①【データ貼付】!I98</f>
        <v>網走第一中</v>
      </c>
      <c r="N99" s="2">
        <f>STEP①【データ貼付】!J98</f>
        <v>1</v>
      </c>
      <c r="O99" s="2">
        <f>STEP①【データ貼付】!K98</f>
        <v>0</v>
      </c>
    </row>
    <row r="100" spans="1:15" x14ac:dyDescent="0.15">
      <c r="A100" s="2">
        <v>98</v>
      </c>
      <c r="B100" s="2" t="str">
        <f t="shared" si="3"/>
        <v>小学女子走高跳6</v>
      </c>
      <c r="C100" s="2" t="str">
        <f>J100&amp;COUNTIF($J$3:J100,J100)</f>
        <v>矢口桃歌1</v>
      </c>
      <c r="D100" s="2" t="str">
        <f>STEP①【データ貼付】!D99&amp;STEP①【データ貼付】!E99</f>
        <v>小学女子走高跳</v>
      </c>
      <c r="E100" s="16">
        <f>STEP①【データ貼付】!G99+ROW()/1000000</f>
        <v>110.0001</v>
      </c>
      <c r="F100" s="2">
        <f t="shared" si="4"/>
        <v>6</v>
      </c>
      <c r="G100" s="2" t="str">
        <f>STEP①【データ貼付】!A99</f>
        <v>全道小学</v>
      </c>
      <c r="H100" s="2" t="str">
        <f>STEP①【データ貼付】!B99</f>
        <v>室蘭</v>
      </c>
      <c r="I100" s="18">
        <f>STEP①【データ貼付】!C99</f>
        <v>45487</v>
      </c>
      <c r="J100" s="2" t="str">
        <f>STEP①【データ貼付】!F99</f>
        <v>矢口桃歌</v>
      </c>
      <c r="K100" s="2">
        <f>STEP①【データ貼付】!G99</f>
        <v>110</v>
      </c>
      <c r="L100" s="2" t="str">
        <f>STEP①【データ貼付】!H99</f>
        <v>決</v>
      </c>
      <c r="M100" s="2" t="str">
        <f>STEP①【データ貼付】!I99</f>
        <v>美幌RC</v>
      </c>
      <c r="N100" s="2">
        <f>STEP①【データ貼付】!J99</f>
        <v>6</v>
      </c>
      <c r="O100" s="2">
        <f>STEP①【データ貼付】!K99</f>
        <v>0</v>
      </c>
    </row>
    <row r="101" spans="1:15" x14ac:dyDescent="0.15">
      <c r="A101" s="2">
        <v>99</v>
      </c>
      <c r="B101" s="2" t="str">
        <f t="shared" si="3"/>
        <v>高校男子走高跳14</v>
      </c>
      <c r="C101" s="2" t="str">
        <f>J101&amp;COUNTIF($J$3:J101,J101)</f>
        <v>裏野詩恩1</v>
      </c>
      <c r="D101" s="2" t="str">
        <f>STEP①【データ貼付】!D100&amp;STEP①【データ貼付】!E100</f>
        <v>高校男子走高跳</v>
      </c>
      <c r="E101" s="16">
        <f>STEP①【データ貼付】!G100+ROW()/1000000</f>
        <v>145.000101</v>
      </c>
      <c r="F101" s="2">
        <f t="shared" si="4"/>
        <v>14</v>
      </c>
      <c r="G101" s="2" t="str">
        <f>STEP①【データ貼付】!A100</f>
        <v>記録会①</v>
      </c>
      <c r="H101" s="2" t="str">
        <f>STEP①【データ貼付】!B100</f>
        <v>北見</v>
      </c>
      <c r="I101" s="18">
        <f>STEP①【データ貼付】!C100</f>
        <v>45410</v>
      </c>
      <c r="J101" s="2" t="str">
        <f>STEP①【データ貼付】!F100</f>
        <v>裏野詩恩</v>
      </c>
      <c r="K101" s="2">
        <f>STEP①【データ貼付】!G100</f>
        <v>145</v>
      </c>
      <c r="L101" s="2" t="str">
        <f>STEP①【データ貼付】!H100</f>
        <v>決</v>
      </c>
      <c r="M101" s="2" t="str">
        <f>STEP①【データ貼付】!I100</f>
        <v>北見工業高</v>
      </c>
      <c r="N101" s="2">
        <f>STEP①【データ貼付】!J100</f>
        <v>3</v>
      </c>
      <c r="O101" s="2">
        <f>STEP①【データ貼付】!K100</f>
        <v>0</v>
      </c>
    </row>
    <row r="102" spans="1:15" x14ac:dyDescent="0.15">
      <c r="A102" s="2">
        <v>100</v>
      </c>
      <c r="B102" s="2" t="str">
        <f t="shared" si="3"/>
        <v>小学男子走高跳5</v>
      </c>
      <c r="C102" s="2" t="str">
        <f>J102&amp;COUNTIF($J$3:J102,J102)</f>
        <v>里見宣親1</v>
      </c>
      <c r="D102" s="2" t="str">
        <f>STEP①【データ貼付】!D101&amp;STEP①【データ貼付】!E101</f>
        <v>小学男子走高跳</v>
      </c>
      <c r="E102" s="16">
        <f>STEP①【データ貼付】!G101+ROW()/1000000</f>
        <v>115.000102</v>
      </c>
      <c r="F102" s="2">
        <f t="shared" si="4"/>
        <v>5</v>
      </c>
      <c r="G102" s="2" t="str">
        <f>STEP①【データ貼付】!A101</f>
        <v>小学生記録会</v>
      </c>
      <c r="H102" s="2" t="str">
        <f>STEP①【データ貼付】!B101</f>
        <v>網走</v>
      </c>
      <c r="I102" s="18">
        <f>STEP①【データ貼付】!C101</f>
        <v>45556</v>
      </c>
      <c r="J102" s="2" t="str">
        <f>STEP①【データ貼付】!F101</f>
        <v>里見宣親</v>
      </c>
      <c r="K102" s="2">
        <f>STEP①【データ貼付】!G101</f>
        <v>115</v>
      </c>
      <c r="L102" s="2" t="str">
        <f>STEP①【データ貼付】!H101</f>
        <v>決</v>
      </c>
      <c r="M102" s="2" t="str">
        <f>STEP①【データ貼付】!I101</f>
        <v>網走陸少</v>
      </c>
      <c r="N102" s="2">
        <f>STEP①【データ貼付】!J101</f>
        <v>5</v>
      </c>
      <c r="O102" s="2">
        <f>STEP①【データ貼付】!K101</f>
        <v>0</v>
      </c>
    </row>
    <row r="103" spans="1:15" x14ac:dyDescent="0.15">
      <c r="A103" s="2">
        <v>101</v>
      </c>
      <c r="B103" s="2" t="str">
        <f t="shared" si="3"/>
        <v>高校男子走高跳1</v>
      </c>
      <c r="C103" s="2" t="str">
        <f>J103&amp;COUNTIF($J$3:J103,J103)</f>
        <v>崔宰原1</v>
      </c>
      <c r="D103" s="2" t="str">
        <f>STEP①【データ貼付】!D102&amp;STEP①【データ貼付】!E102</f>
        <v>高校男子走高跳</v>
      </c>
      <c r="E103" s="16">
        <f>STEP①【データ貼付】!G102+ROW()/1000000</f>
        <v>203.000103</v>
      </c>
      <c r="F103" s="2">
        <f t="shared" si="4"/>
        <v>1</v>
      </c>
      <c r="G103" s="2" t="str">
        <f>STEP①【データ貼付】!A102</f>
        <v>高校支部</v>
      </c>
      <c r="H103" s="2" t="str">
        <f>STEP①【データ貼付】!B102</f>
        <v>北見</v>
      </c>
      <c r="I103" s="18">
        <f>STEP①【データ貼付】!C102</f>
        <v>45429</v>
      </c>
      <c r="J103" s="2" t="str">
        <f>STEP①【データ貼付】!F102</f>
        <v>崔宰原</v>
      </c>
      <c r="K103" s="2">
        <f>STEP①【データ貼付】!G102</f>
        <v>203</v>
      </c>
      <c r="L103" s="2" t="str">
        <f>STEP①【データ貼付】!H102</f>
        <v>決</v>
      </c>
      <c r="M103" s="2" t="str">
        <f>STEP①【データ貼付】!I102</f>
        <v>北見北斗高</v>
      </c>
      <c r="N103" s="2">
        <f>STEP①【データ貼付】!J102</f>
        <v>3</v>
      </c>
      <c r="O103" s="2">
        <f>STEP①【データ貼付】!K102</f>
        <v>0</v>
      </c>
    </row>
    <row r="104" spans="1:15" x14ac:dyDescent="0.15">
      <c r="A104" s="2">
        <v>102</v>
      </c>
      <c r="B104" s="2" t="str">
        <f t="shared" si="3"/>
        <v>小学女子走高跳11</v>
      </c>
      <c r="C104" s="2" t="str">
        <f>J104&amp;COUNTIF($J$3:J104,J104)</f>
        <v>澤向茉南1</v>
      </c>
      <c r="D104" s="2" t="str">
        <f>STEP①【データ貼付】!D103&amp;STEP①【データ貼付】!E103</f>
        <v>小学女子走高跳</v>
      </c>
      <c r="E104" s="16">
        <f>STEP①【データ貼付】!G103+ROW()/1000000</f>
        <v>100.00010399999999</v>
      </c>
      <c r="F104" s="2">
        <f t="shared" si="4"/>
        <v>11</v>
      </c>
      <c r="G104" s="2" t="str">
        <f>STEP①【データ貼付】!A103</f>
        <v>小学生記録会</v>
      </c>
      <c r="H104" s="2" t="str">
        <f>STEP①【データ貼付】!B103</f>
        <v>網走</v>
      </c>
      <c r="I104" s="18">
        <f>STEP①【データ貼付】!C103</f>
        <v>45556</v>
      </c>
      <c r="J104" s="2" t="str">
        <f>STEP①【データ貼付】!F103</f>
        <v>澤向茉南</v>
      </c>
      <c r="K104" s="2">
        <f>STEP①【データ貼付】!G103</f>
        <v>100</v>
      </c>
      <c r="L104" s="2" t="str">
        <f>STEP①【データ貼付】!H103</f>
        <v>決</v>
      </c>
      <c r="M104" s="2" t="str">
        <f>STEP①【データ貼付】!I103</f>
        <v>常呂陸少</v>
      </c>
      <c r="N104" s="2">
        <f>STEP①【データ貼付】!J103</f>
        <v>4</v>
      </c>
      <c r="O104" s="2">
        <f>STEP①【データ貼付】!K103</f>
        <v>0</v>
      </c>
    </row>
    <row r="105" spans="1:15" x14ac:dyDescent="0.15">
      <c r="A105" s="2">
        <v>103</v>
      </c>
      <c r="B105" s="2" t="str">
        <f t="shared" si="3"/>
        <v>高校男子走高跳8</v>
      </c>
      <c r="C105" s="2" t="str">
        <f>J105&amp;COUNTIF($J$3:J105,J105)</f>
        <v>齊藤羚真1</v>
      </c>
      <c r="D105" s="2" t="str">
        <f>STEP①【データ貼付】!D104&amp;STEP①【データ貼付】!E104</f>
        <v>高校男子走高跳</v>
      </c>
      <c r="E105" s="16">
        <f>STEP①【データ貼付】!G104+ROW()/1000000</f>
        <v>160.00010499999999</v>
      </c>
      <c r="F105" s="2">
        <f t="shared" si="4"/>
        <v>8</v>
      </c>
      <c r="G105" s="2" t="str">
        <f>STEP①【データ貼付】!A104</f>
        <v>記録会②</v>
      </c>
      <c r="H105" s="2" t="str">
        <f>STEP①【データ貼付】!B104</f>
        <v>網走</v>
      </c>
      <c r="I105" s="18">
        <f>STEP①【データ貼付】!C104</f>
        <v>45423</v>
      </c>
      <c r="J105" s="2" t="str">
        <f>STEP①【データ貼付】!F104</f>
        <v>齊藤羚真</v>
      </c>
      <c r="K105" s="2">
        <f>STEP①【データ貼付】!G104</f>
        <v>160</v>
      </c>
      <c r="L105" s="2" t="str">
        <f>STEP①【データ貼付】!H104</f>
        <v>決</v>
      </c>
      <c r="M105" s="2" t="str">
        <f>STEP①【データ貼付】!I104</f>
        <v>北見藤高</v>
      </c>
      <c r="N105" s="2">
        <f>STEP①【データ貼付】!J104</f>
        <v>1</v>
      </c>
      <c r="O105" s="2">
        <f>STEP①【データ貼付】!K104</f>
        <v>0</v>
      </c>
    </row>
    <row r="106" spans="1:15" x14ac:dyDescent="0.15">
      <c r="A106" s="2">
        <v>104</v>
      </c>
      <c r="B106" s="2" t="str">
        <f t="shared" si="3"/>
        <v>小学男子走高跳4</v>
      </c>
      <c r="C106" s="2" t="str">
        <f>J106&amp;COUNTIF($J$3:J106,J106)</f>
        <v>髙橋信尚1</v>
      </c>
      <c r="D106" s="2" t="str">
        <f>STEP①【データ貼付】!D105&amp;STEP①【データ貼付】!E105</f>
        <v>小学男子走高跳</v>
      </c>
      <c r="E106" s="16">
        <f>STEP①【データ貼付】!G105+ROW()/1000000</f>
        <v>115.000106</v>
      </c>
      <c r="F106" s="2">
        <f t="shared" si="4"/>
        <v>4</v>
      </c>
      <c r="G106" s="2" t="str">
        <f>STEP①【データ貼付】!A105</f>
        <v>フィールド記録会</v>
      </c>
      <c r="H106" s="2" t="str">
        <f>STEP①【データ貼付】!B105</f>
        <v>網走</v>
      </c>
      <c r="I106" s="18">
        <f>STEP①【データ貼付】!C105</f>
        <v>45445</v>
      </c>
      <c r="J106" s="2" t="str">
        <f>STEP①【データ貼付】!F105</f>
        <v>髙橋信尚</v>
      </c>
      <c r="K106" s="2">
        <f>STEP①【データ貼付】!G105</f>
        <v>115</v>
      </c>
      <c r="L106" s="2" t="str">
        <f>STEP①【データ貼付】!H105</f>
        <v>決</v>
      </c>
      <c r="M106" s="2" t="str">
        <f>STEP①【データ貼付】!I105</f>
        <v>知床AC</v>
      </c>
      <c r="N106" s="2">
        <f>STEP①【データ貼付】!J105</f>
        <v>5</v>
      </c>
      <c r="O106" s="2">
        <f>STEP①【データ貼付】!K105</f>
        <v>0</v>
      </c>
    </row>
    <row r="107" spans="1:15" x14ac:dyDescent="0.15">
      <c r="A107" s="2">
        <v>105</v>
      </c>
      <c r="B107" s="2" t="str">
        <f t="shared" si="3"/>
        <v>中学男子棒高跳5</v>
      </c>
      <c r="C107" s="2" t="str">
        <f>J107&amp;COUNTIF($J$3:J107,J107)</f>
        <v>髙瀬生楓1</v>
      </c>
      <c r="D107" s="2" t="str">
        <f>STEP①【データ貼付】!D106&amp;STEP①【データ貼付】!E106</f>
        <v>中学男子棒高跳</v>
      </c>
      <c r="E107" s="16">
        <f>STEP①【データ貼付】!G106+ROW()/1000000</f>
        <v>280.00010700000001</v>
      </c>
      <c r="F107" s="2">
        <f t="shared" si="4"/>
        <v>5</v>
      </c>
      <c r="G107" s="2" t="str">
        <f>STEP①【データ貼付】!A106</f>
        <v>全道中学</v>
      </c>
      <c r="H107" s="2" t="str">
        <f>STEP①【データ貼付】!B106</f>
        <v>帯広</v>
      </c>
      <c r="I107" s="18" t="str">
        <f>STEP①【データ貼付】!C106</f>
        <v xml:space="preserve"> 9/14</v>
      </c>
      <c r="J107" s="2" t="str">
        <f>STEP①【データ貼付】!F106</f>
        <v>髙瀬生楓</v>
      </c>
      <c r="K107" s="2">
        <f>STEP①【データ貼付】!G106</f>
        <v>280</v>
      </c>
      <c r="L107" s="2" t="str">
        <f>STEP①【データ貼付】!H106</f>
        <v>決</v>
      </c>
      <c r="M107" s="2" t="str">
        <f>STEP①【データ貼付】!I106</f>
        <v>北見高栄中</v>
      </c>
      <c r="N107" s="2">
        <f>STEP①【データ貼付】!J106</f>
        <v>2</v>
      </c>
      <c r="O107" s="2">
        <f>STEP①【データ貼付】!K106</f>
        <v>0</v>
      </c>
    </row>
    <row r="108" spans="1:15" x14ac:dyDescent="0.15">
      <c r="A108" s="2">
        <v>106</v>
      </c>
      <c r="B108" s="2" t="str">
        <f t="shared" si="3"/>
        <v>192</v>
      </c>
      <c r="C108" s="2" t="str">
        <f>J108&amp;COUNTIF($J$3:J108,J108)</f>
        <v>01</v>
      </c>
      <c r="D108" s="2" t="str">
        <f>STEP①【データ貼付】!D107&amp;STEP①【データ貼付】!E107</f>
        <v/>
      </c>
      <c r="E108" s="16">
        <f>STEP①【データ貼付】!G107+ROW()/1000000</f>
        <v>1.08E-4</v>
      </c>
      <c r="F108" s="2">
        <f t="shared" si="4"/>
        <v>192</v>
      </c>
      <c r="G108" s="2">
        <f>STEP①【データ貼付】!A107</f>
        <v>0</v>
      </c>
      <c r="H108" s="2">
        <f>STEP①【データ貼付】!B107</f>
        <v>0</v>
      </c>
      <c r="I108" s="18">
        <f>STEP①【データ貼付】!C107</f>
        <v>0</v>
      </c>
      <c r="J108" s="2">
        <f>STEP①【データ貼付】!F107</f>
        <v>0</v>
      </c>
      <c r="K108" s="2">
        <f>STEP①【データ貼付】!G107</f>
        <v>0</v>
      </c>
      <c r="L108" s="2">
        <f>STEP①【データ貼付】!H107</f>
        <v>0</v>
      </c>
      <c r="M108" s="2">
        <f>STEP①【データ貼付】!I107</f>
        <v>0</v>
      </c>
      <c r="N108" s="2">
        <f>STEP①【データ貼付】!J107</f>
        <v>0</v>
      </c>
      <c r="O108" s="2">
        <f>STEP①【データ貼付】!K107</f>
        <v>0</v>
      </c>
    </row>
    <row r="109" spans="1:15" x14ac:dyDescent="0.15">
      <c r="A109" s="2">
        <v>107</v>
      </c>
      <c r="B109" s="2" t="str">
        <f t="shared" si="3"/>
        <v>191</v>
      </c>
      <c r="C109" s="2" t="str">
        <f>J109&amp;COUNTIF($J$3:J109,J109)</f>
        <v>02</v>
      </c>
      <c r="D109" s="2" t="str">
        <f>STEP①【データ貼付】!D108&amp;STEP①【データ貼付】!E108</f>
        <v/>
      </c>
      <c r="E109" s="16">
        <f>STEP①【データ貼付】!G108+ROW()/1000000</f>
        <v>1.0900000000000001E-4</v>
      </c>
      <c r="F109" s="2">
        <f t="shared" si="4"/>
        <v>191</v>
      </c>
      <c r="G109" s="2">
        <f>STEP①【データ貼付】!A108</f>
        <v>0</v>
      </c>
      <c r="H109" s="2">
        <f>STEP①【データ貼付】!B108</f>
        <v>0</v>
      </c>
      <c r="I109" s="18">
        <f>STEP①【データ貼付】!C108</f>
        <v>0</v>
      </c>
      <c r="J109" s="2">
        <f>STEP①【データ貼付】!F108</f>
        <v>0</v>
      </c>
      <c r="K109" s="2">
        <f>STEP①【データ貼付】!G108</f>
        <v>0</v>
      </c>
      <c r="L109" s="2">
        <f>STEP①【データ貼付】!H108</f>
        <v>0</v>
      </c>
      <c r="M109" s="2">
        <f>STEP①【データ貼付】!I108</f>
        <v>0</v>
      </c>
      <c r="N109" s="2">
        <f>STEP①【データ貼付】!J108</f>
        <v>0</v>
      </c>
      <c r="O109" s="2">
        <f>STEP①【データ貼付】!K108</f>
        <v>0</v>
      </c>
    </row>
    <row r="110" spans="1:15" x14ac:dyDescent="0.15">
      <c r="A110" s="2">
        <v>108</v>
      </c>
      <c r="B110" s="2" t="str">
        <f t="shared" si="3"/>
        <v>190</v>
      </c>
      <c r="C110" s="2" t="str">
        <f>J110&amp;COUNTIF($J$3:J110,J110)</f>
        <v>03</v>
      </c>
      <c r="D110" s="2" t="str">
        <f>STEP①【データ貼付】!D109&amp;STEP①【データ貼付】!E109</f>
        <v/>
      </c>
      <c r="E110" s="16">
        <f>STEP①【データ貼付】!G109+ROW()/1000000</f>
        <v>1.1E-4</v>
      </c>
      <c r="F110" s="2">
        <f t="shared" si="4"/>
        <v>190</v>
      </c>
      <c r="G110" s="2">
        <f>STEP①【データ貼付】!A109</f>
        <v>0</v>
      </c>
      <c r="H110" s="2">
        <f>STEP①【データ貼付】!B109</f>
        <v>0</v>
      </c>
      <c r="I110" s="18">
        <f>STEP①【データ貼付】!C109</f>
        <v>0</v>
      </c>
      <c r="J110" s="2">
        <f>STEP①【データ貼付】!F109</f>
        <v>0</v>
      </c>
      <c r="K110" s="2">
        <f>STEP①【データ貼付】!G109</f>
        <v>0</v>
      </c>
      <c r="L110" s="2">
        <f>STEP①【データ貼付】!H109</f>
        <v>0</v>
      </c>
      <c r="M110" s="2">
        <f>STEP①【データ貼付】!I109</f>
        <v>0</v>
      </c>
      <c r="N110" s="2">
        <f>STEP①【データ貼付】!J109</f>
        <v>0</v>
      </c>
      <c r="O110" s="2">
        <f>STEP①【データ貼付】!K109</f>
        <v>0</v>
      </c>
    </row>
    <row r="111" spans="1:15" x14ac:dyDescent="0.15">
      <c r="A111" s="2">
        <v>109</v>
      </c>
      <c r="B111" s="2" t="str">
        <f t="shared" si="3"/>
        <v>189</v>
      </c>
      <c r="C111" s="2" t="str">
        <f>J111&amp;COUNTIF($J$3:J111,J111)</f>
        <v>04</v>
      </c>
      <c r="D111" s="2" t="str">
        <f>STEP①【データ貼付】!D110&amp;STEP①【データ貼付】!E110</f>
        <v/>
      </c>
      <c r="E111" s="16">
        <f>STEP①【データ貼付】!G110+ROW()/1000000</f>
        <v>1.11E-4</v>
      </c>
      <c r="F111" s="2">
        <f t="shared" si="4"/>
        <v>189</v>
      </c>
      <c r="G111" s="2">
        <f>STEP①【データ貼付】!A110</f>
        <v>0</v>
      </c>
      <c r="H111" s="2">
        <f>STEP①【データ貼付】!B110</f>
        <v>0</v>
      </c>
      <c r="I111" s="18">
        <f>STEP①【データ貼付】!C110</f>
        <v>0</v>
      </c>
      <c r="J111" s="2">
        <f>STEP①【データ貼付】!F110</f>
        <v>0</v>
      </c>
      <c r="K111" s="2">
        <f>STEP①【データ貼付】!G110</f>
        <v>0</v>
      </c>
      <c r="L111" s="2">
        <f>STEP①【データ貼付】!H110</f>
        <v>0</v>
      </c>
      <c r="M111" s="2">
        <f>STEP①【データ貼付】!I110</f>
        <v>0</v>
      </c>
      <c r="N111" s="2">
        <f>STEP①【データ貼付】!J110</f>
        <v>0</v>
      </c>
      <c r="O111" s="2">
        <f>STEP①【データ貼付】!K110</f>
        <v>0</v>
      </c>
    </row>
    <row r="112" spans="1:15" x14ac:dyDescent="0.15">
      <c r="A112" s="2">
        <v>110</v>
      </c>
      <c r="B112" s="2" t="str">
        <f t="shared" si="3"/>
        <v>188</v>
      </c>
      <c r="C112" s="2" t="str">
        <f>J112&amp;COUNTIF($J$3:J112,J112)</f>
        <v>05</v>
      </c>
      <c r="D112" s="2" t="str">
        <f>STEP①【データ貼付】!D111&amp;STEP①【データ貼付】!E111</f>
        <v/>
      </c>
      <c r="E112" s="16">
        <f>STEP①【データ貼付】!G111+ROW()/1000000</f>
        <v>1.12E-4</v>
      </c>
      <c r="F112" s="2">
        <f t="shared" si="4"/>
        <v>188</v>
      </c>
      <c r="G112" s="2">
        <f>STEP①【データ貼付】!A111</f>
        <v>0</v>
      </c>
      <c r="H112" s="2">
        <f>STEP①【データ貼付】!B111</f>
        <v>0</v>
      </c>
      <c r="I112" s="18">
        <f>STEP①【データ貼付】!C111</f>
        <v>0</v>
      </c>
      <c r="J112" s="2">
        <f>STEP①【データ貼付】!F111</f>
        <v>0</v>
      </c>
      <c r="K112" s="2">
        <f>STEP①【データ貼付】!G111</f>
        <v>0</v>
      </c>
      <c r="L112" s="2">
        <f>STEP①【データ貼付】!H111</f>
        <v>0</v>
      </c>
      <c r="M112" s="2">
        <f>STEP①【データ貼付】!I111</f>
        <v>0</v>
      </c>
      <c r="N112" s="2">
        <f>STEP①【データ貼付】!J111</f>
        <v>0</v>
      </c>
      <c r="O112" s="2">
        <f>STEP①【データ貼付】!K111</f>
        <v>0</v>
      </c>
    </row>
    <row r="113" spans="1:15" x14ac:dyDescent="0.15">
      <c r="A113" s="2">
        <v>111</v>
      </c>
      <c r="B113" s="2" t="str">
        <f t="shared" si="3"/>
        <v>187</v>
      </c>
      <c r="C113" s="2" t="str">
        <f>J113&amp;COUNTIF($J$3:J113,J113)</f>
        <v>06</v>
      </c>
      <c r="D113" s="2" t="str">
        <f>STEP①【データ貼付】!D112&amp;STEP①【データ貼付】!E112</f>
        <v/>
      </c>
      <c r="E113" s="16">
        <f>STEP①【データ貼付】!G112+ROW()/1000000</f>
        <v>1.13E-4</v>
      </c>
      <c r="F113" s="2">
        <f t="shared" si="4"/>
        <v>187</v>
      </c>
      <c r="G113" s="2">
        <f>STEP①【データ貼付】!A112</f>
        <v>0</v>
      </c>
      <c r="H113" s="2">
        <f>STEP①【データ貼付】!B112</f>
        <v>0</v>
      </c>
      <c r="I113" s="18">
        <f>STEP①【データ貼付】!C112</f>
        <v>0</v>
      </c>
      <c r="J113" s="2">
        <f>STEP①【データ貼付】!F112</f>
        <v>0</v>
      </c>
      <c r="K113" s="2">
        <f>STEP①【データ貼付】!G112</f>
        <v>0</v>
      </c>
      <c r="L113" s="2">
        <f>STEP①【データ貼付】!H112</f>
        <v>0</v>
      </c>
      <c r="M113" s="2">
        <f>STEP①【データ貼付】!I112</f>
        <v>0</v>
      </c>
      <c r="N113" s="2">
        <f>STEP①【データ貼付】!J112</f>
        <v>0</v>
      </c>
      <c r="O113" s="2">
        <f>STEP①【データ貼付】!K112</f>
        <v>0</v>
      </c>
    </row>
    <row r="114" spans="1:15" x14ac:dyDescent="0.15">
      <c r="A114" s="2">
        <v>112</v>
      </c>
      <c r="B114" s="2" t="str">
        <f t="shared" si="3"/>
        <v>186</v>
      </c>
      <c r="C114" s="2" t="str">
        <f>J114&amp;COUNTIF($J$3:J114,J114)</f>
        <v>07</v>
      </c>
      <c r="D114" s="2" t="str">
        <f>STEP①【データ貼付】!D113&amp;STEP①【データ貼付】!E113</f>
        <v/>
      </c>
      <c r="E114" s="16">
        <f>STEP①【データ貼付】!G113+ROW()/1000000</f>
        <v>1.1400000000000001E-4</v>
      </c>
      <c r="F114" s="2">
        <f t="shared" si="4"/>
        <v>186</v>
      </c>
      <c r="G114" s="2">
        <f>STEP①【データ貼付】!A113</f>
        <v>0</v>
      </c>
      <c r="H114" s="2">
        <f>STEP①【データ貼付】!B113</f>
        <v>0</v>
      </c>
      <c r="I114" s="18">
        <f>STEP①【データ貼付】!C113</f>
        <v>0</v>
      </c>
      <c r="J114" s="2">
        <f>STEP①【データ貼付】!F113</f>
        <v>0</v>
      </c>
      <c r="K114" s="2">
        <f>STEP①【データ貼付】!G113</f>
        <v>0</v>
      </c>
      <c r="L114" s="2">
        <f>STEP①【データ貼付】!H113</f>
        <v>0</v>
      </c>
      <c r="M114" s="2">
        <f>STEP①【データ貼付】!I113</f>
        <v>0</v>
      </c>
      <c r="N114" s="2">
        <f>STEP①【データ貼付】!J113</f>
        <v>0</v>
      </c>
      <c r="O114" s="2">
        <f>STEP①【データ貼付】!K113</f>
        <v>0</v>
      </c>
    </row>
    <row r="115" spans="1:15" x14ac:dyDescent="0.15">
      <c r="A115" s="2">
        <v>113</v>
      </c>
      <c r="B115" s="2" t="str">
        <f t="shared" si="3"/>
        <v>185</v>
      </c>
      <c r="C115" s="2" t="str">
        <f>J115&amp;COUNTIF($J$3:J115,J115)</f>
        <v>08</v>
      </c>
      <c r="D115" s="2" t="str">
        <f>STEP①【データ貼付】!D114&amp;STEP①【データ貼付】!E114</f>
        <v/>
      </c>
      <c r="E115" s="16">
        <f>STEP①【データ貼付】!G114+ROW()/1000000</f>
        <v>1.15E-4</v>
      </c>
      <c r="F115" s="2">
        <f t="shared" si="4"/>
        <v>185</v>
      </c>
      <c r="G115" s="2">
        <f>STEP①【データ貼付】!A114</f>
        <v>0</v>
      </c>
      <c r="H115" s="2">
        <f>STEP①【データ貼付】!B114</f>
        <v>0</v>
      </c>
      <c r="I115" s="18">
        <f>STEP①【データ貼付】!C114</f>
        <v>0</v>
      </c>
      <c r="J115" s="2">
        <f>STEP①【データ貼付】!F114</f>
        <v>0</v>
      </c>
      <c r="K115" s="2">
        <f>STEP①【データ貼付】!G114</f>
        <v>0</v>
      </c>
      <c r="L115" s="2">
        <f>STEP①【データ貼付】!H114</f>
        <v>0</v>
      </c>
      <c r="M115" s="2">
        <f>STEP①【データ貼付】!I114</f>
        <v>0</v>
      </c>
      <c r="N115" s="2">
        <f>STEP①【データ貼付】!J114</f>
        <v>0</v>
      </c>
      <c r="O115" s="2">
        <f>STEP①【データ貼付】!K114</f>
        <v>0</v>
      </c>
    </row>
    <row r="116" spans="1:15" x14ac:dyDescent="0.15">
      <c r="A116" s="2">
        <v>114</v>
      </c>
      <c r="B116" s="2" t="str">
        <f t="shared" si="3"/>
        <v>184</v>
      </c>
      <c r="C116" s="2" t="str">
        <f>J116&amp;COUNTIF($J$3:J116,J116)</f>
        <v>09</v>
      </c>
      <c r="D116" s="2" t="str">
        <f>STEP①【データ貼付】!D115&amp;STEP①【データ貼付】!E115</f>
        <v/>
      </c>
      <c r="E116" s="16">
        <f>STEP①【データ貼付】!G115+ROW()/1000000</f>
        <v>1.16E-4</v>
      </c>
      <c r="F116" s="2">
        <f t="shared" si="4"/>
        <v>184</v>
      </c>
      <c r="G116" s="2">
        <f>STEP①【データ貼付】!A115</f>
        <v>0</v>
      </c>
      <c r="H116" s="2">
        <f>STEP①【データ貼付】!B115</f>
        <v>0</v>
      </c>
      <c r="I116" s="18">
        <f>STEP①【データ貼付】!C115</f>
        <v>0</v>
      </c>
      <c r="J116" s="2">
        <f>STEP①【データ貼付】!F115</f>
        <v>0</v>
      </c>
      <c r="K116" s="2">
        <f>STEP①【データ貼付】!G115</f>
        <v>0</v>
      </c>
      <c r="L116" s="2">
        <f>STEP①【データ貼付】!H115</f>
        <v>0</v>
      </c>
      <c r="M116" s="2">
        <f>STEP①【データ貼付】!I115</f>
        <v>0</v>
      </c>
      <c r="N116" s="2">
        <f>STEP①【データ貼付】!J115</f>
        <v>0</v>
      </c>
      <c r="O116" s="2">
        <f>STEP①【データ貼付】!K115</f>
        <v>0</v>
      </c>
    </row>
    <row r="117" spans="1:15" x14ac:dyDescent="0.15">
      <c r="A117" s="2">
        <v>115</v>
      </c>
      <c r="B117" s="2" t="str">
        <f t="shared" si="3"/>
        <v>183</v>
      </c>
      <c r="C117" s="2" t="str">
        <f>J117&amp;COUNTIF($J$3:J117,J117)</f>
        <v>010</v>
      </c>
      <c r="D117" s="2" t="str">
        <f>STEP①【データ貼付】!D116&amp;STEP①【データ貼付】!E116</f>
        <v/>
      </c>
      <c r="E117" s="16">
        <f>STEP①【データ貼付】!G116+ROW()/1000000</f>
        <v>1.17E-4</v>
      </c>
      <c r="F117" s="2">
        <f t="shared" si="4"/>
        <v>183</v>
      </c>
      <c r="G117" s="2">
        <f>STEP①【データ貼付】!A116</f>
        <v>0</v>
      </c>
      <c r="H117" s="2">
        <f>STEP①【データ貼付】!B116</f>
        <v>0</v>
      </c>
      <c r="I117" s="18">
        <f>STEP①【データ貼付】!C116</f>
        <v>0</v>
      </c>
      <c r="J117" s="2">
        <f>STEP①【データ貼付】!F116</f>
        <v>0</v>
      </c>
      <c r="K117" s="2">
        <f>STEP①【データ貼付】!G116</f>
        <v>0</v>
      </c>
      <c r="L117" s="2">
        <f>STEP①【データ貼付】!H116</f>
        <v>0</v>
      </c>
      <c r="M117" s="2">
        <f>STEP①【データ貼付】!I116</f>
        <v>0</v>
      </c>
      <c r="N117" s="2">
        <f>STEP①【データ貼付】!J116</f>
        <v>0</v>
      </c>
      <c r="O117" s="2">
        <f>STEP①【データ貼付】!K116</f>
        <v>0</v>
      </c>
    </row>
    <row r="118" spans="1:15" x14ac:dyDescent="0.15">
      <c r="A118" s="2">
        <v>116</v>
      </c>
      <c r="B118" s="2" t="str">
        <f t="shared" si="3"/>
        <v>182</v>
      </c>
      <c r="C118" s="2" t="str">
        <f>J118&amp;COUNTIF($J$3:J118,J118)</f>
        <v>011</v>
      </c>
      <c r="D118" s="2" t="str">
        <f>STEP①【データ貼付】!D117&amp;STEP①【データ貼付】!E117</f>
        <v/>
      </c>
      <c r="E118" s="16">
        <f>STEP①【データ貼付】!G117+ROW()/1000000</f>
        <v>1.18E-4</v>
      </c>
      <c r="F118" s="2">
        <f t="shared" si="4"/>
        <v>182</v>
      </c>
      <c r="G118" s="2">
        <f>STEP①【データ貼付】!A117</f>
        <v>0</v>
      </c>
      <c r="H118" s="2">
        <f>STEP①【データ貼付】!B117</f>
        <v>0</v>
      </c>
      <c r="I118" s="18">
        <f>STEP①【データ貼付】!C117</f>
        <v>0</v>
      </c>
      <c r="J118" s="2">
        <f>STEP①【データ貼付】!F117</f>
        <v>0</v>
      </c>
      <c r="K118" s="2">
        <f>STEP①【データ貼付】!G117</f>
        <v>0</v>
      </c>
      <c r="L118" s="2">
        <f>STEP①【データ貼付】!H117</f>
        <v>0</v>
      </c>
      <c r="M118" s="2">
        <f>STEP①【データ貼付】!I117</f>
        <v>0</v>
      </c>
      <c r="N118" s="2">
        <f>STEP①【データ貼付】!J117</f>
        <v>0</v>
      </c>
      <c r="O118" s="2">
        <f>STEP①【データ貼付】!K117</f>
        <v>0</v>
      </c>
    </row>
    <row r="119" spans="1:15" x14ac:dyDescent="0.15">
      <c r="A119" s="2">
        <v>117</v>
      </c>
      <c r="B119" s="2" t="str">
        <f t="shared" si="3"/>
        <v>181</v>
      </c>
      <c r="C119" s="2" t="str">
        <f>J119&amp;COUNTIF($J$3:J119,J119)</f>
        <v>012</v>
      </c>
      <c r="D119" s="2" t="str">
        <f>STEP①【データ貼付】!D118&amp;STEP①【データ貼付】!E118</f>
        <v/>
      </c>
      <c r="E119" s="16">
        <f>STEP①【データ貼付】!G118+ROW()/1000000</f>
        <v>1.1900000000000001E-4</v>
      </c>
      <c r="F119" s="2">
        <f t="shared" si="4"/>
        <v>181</v>
      </c>
      <c r="G119" s="2">
        <f>STEP①【データ貼付】!A118</f>
        <v>0</v>
      </c>
      <c r="H119" s="2">
        <f>STEP①【データ貼付】!B118</f>
        <v>0</v>
      </c>
      <c r="I119" s="18">
        <f>STEP①【データ貼付】!C118</f>
        <v>0</v>
      </c>
      <c r="J119" s="2">
        <f>STEP①【データ貼付】!F118</f>
        <v>0</v>
      </c>
      <c r="K119" s="2">
        <f>STEP①【データ貼付】!G118</f>
        <v>0</v>
      </c>
      <c r="L119" s="2">
        <f>STEP①【データ貼付】!H118</f>
        <v>0</v>
      </c>
      <c r="M119" s="2">
        <f>STEP①【データ貼付】!I118</f>
        <v>0</v>
      </c>
      <c r="N119" s="2">
        <f>STEP①【データ貼付】!J118</f>
        <v>0</v>
      </c>
      <c r="O119" s="2">
        <f>STEP①【データ貼付】!K118</f>
        <v>0</v>
      </c>
    </row>
    <row r="120" spans="1:15" x14ac:dyDescent="0.15">
      <c r="A120" s="2">
        <v>118</v>
      </c>
      <c r="B120" s="2" t="str">
        <f t="shared" si="3"/>
        <v>180</v>
      </c>
      <c r="C120" s="2" t="str">
        <f>J120&amp;COUNTIF($J$3:J120,J120)</f>
        <v>013</v>
      </c>
      <c r="D120" s="2" t="str">
        <f>STEP①【データ貼付】!D119&amp;STEP①【データ貼付】!E119</f>
        <v/>
      </c>
      <c r="E120" s="16">
        <f>STEP①【データ貼付】!G119+ROW()/1000000</f>
        <v>1.2E-4</v>
      </c>
      <c r="F120" s="2">
        <f t="shared" si="4"/>
        <v>180</v>
      </c>
      <c r="G120" s="2">
        <f>STEP①【データ貼付】!A119</f>
        <v>0</v>
      </c>
      <c r="H120" s="2">
        <f>STEP①【データ貼付】!B119</f>
        <v>0</v>
      </c>
      <c r="I120" s="18">
        <f>STEP①【データ貼付】!C119</f>
        <v>0</v>
      </c>
      <c r="J120" s="2">
        <f>STEP①【データ貼付】!F119</f>
        <v>0</v>
      </c>
      <c r="K120" s="2">
        <f>STEP①【データ貼付】!G119</f>
        <v>0</v>
      </c>
      <c r="L120" s="2">
        <f>STEP①【データ貼付】!H119</f>
        <v>0</v>
      </c>
      <c r="M120" s="2">
        <f>STEP①【データ貼付】!I119</f>
        <v>0</v>
      </c>
      <c r="N120" s="2">
        <f>STEP①【データ貼付】!J119</f>
        <v>0</v>
      </c>
      <c r="O120" s="2">
        <f>STEP①【データ貼付】!K119</f>
        <v>0</v>
      </c>
    </row>
    <row r="121" spans="1:15" x14ac:dyDescent="0.15">
      <c r="A121" s="2">
        <v>119</v>
      </c>
      <c r="B121" s="2" t="str">
        <f t="shared" si="3"/>
        <v>179</v>
      </c>
      <c r="C121" s="2" t="str">
        <f>J121&amp;COUNTIF($J$3:J121,J121)</f>
        <v>014</v>
      </c>
      <c r="D121" s="2" t="str">
        <f>STEP①【データ貼付】!D120&amp;STEP①【データ貼付】!E120</f>
        <v/>
      </c>
      <c r="E121" s="16">
        <f>STEP①【データ貼付】!G120+ROW()/1000000</f>
        <v>1.21E-4</v>
      </c>
      <c r="F121" s="2">
        <f t="shared" si="4"/>
        <v>179</v>
      </c>
      <c r="G121" s="2">
        <f>STEP①【データ貼付】!A120</f>
        <v>0</v>
      </c>
      <c r="H121" s="2">
        <f>STEP①【データ貼付】!B120</f>
        <v>0</v>
      </c>
      <c r="I121" s="18">
        <f>STEP①【データ貼付】!C120</f>
        <v>0</v>
      </c>
      <c r="J121" s="2">
        <f>STEP①【データ貼付】!F120</f>
        <v>0</v>
      </c>
      <c r="K121" s="2">
        <f>STEP①【データ貼付】!G120</f>
        <v>0</v>
      </c>
      <c r="L121" s="2">
        <f>STEP①【データ貼付】!H120</f>
        <v>0</v>
      </c>
      <c r="M121" s="2">
        <f>STEP①【データ貼付】!I120</f>
        <v>0</v>
      </c>
      <c r="N121" s="2">
        <f>STEP①【データ貼付】!J120</f>
        <v>0</v>
      </c>
      <c r="O121" s="2">
        <f>STEP①【データ貼付】!K120</f>
        <v>0</v>
      </c>
    </row>
    <row r="122" spans="1:15" x14ac:dyDescent="0.15">
      <c r="A122" s="2">
        <v>120</v>
      </c>
      <c r="B122" s="2" t="str">
        <f t="shared" si="3"/>
        <v>178</v>
      </c>
      <c r="C122" s="2" t="str">
        <f>J122&amp;COUNTIF($J$3:J122,J122)</f>
        <v>015</v>
      </c>
      <c r="D122" s="2" t="str">
        <f>STEP①【データ貼付】!D121&amp;STEP①【データ貼付】!E121</f>
        <v/>
      </c>
      <c r="E122" s="16">
        <f>STEP①【データ貼付】!G121+ROW()/1000000</f>
        <v>1.22E-4</v>
      </c>
      <c r="F122" s="2">
        <f t="shared" si="4"/>
        <v>178</v>
      </c>
      <c r="G122" s="2">
        <f>STEP①【データ貼付】!A121</f>
        <v>0</v>
      </c>
      <c r="H122" s="2">
        <f>STEP①【データ貼付】!B121</f>
        <v>0</v>
      </c>
      <c r="I122" s="18">
        <f>STEP①【データ貼付】!C121</f>
        <v>0</v>
      </c>
      <c r="J122" s="2">
        <f>STEP①【データ貼付】!F121</f>
        <v>0</v>
      </c>
      <c r="K122" s="2">
        <f>STEP①【データ貼付】!G121</f>
        <v>0</v>
      </c>
      <c r="L122" s="2">
        <f>STEP①【データ貼付】!H121</f>
        <v>0</v>
      </c>
      <c r="M122" s="2">
        <f>STEP①【データ貼付】!I121</f>
        <v>0</v>
      </c>
      <c r="N122" s="2">
        <f>STEP①【データ貼付】!J121</f>
        <v>0</v>
      </c>
      <c r="O122" s="2">
        <f>STEP①【データ貼付】!K121</f>
        <v>0</v>
      </c>
    </row>
    <row r="123" spans="1:15" x14ac:dyDescent="0.15">
      <c r="A123" s="2">
        <v>121</v>
      </c>
      <c r="B123" s="2" t="str">
        <f t="shared" si="3"/>
        <v>177</v>
      </c>
      <c r="C123" s="2" t="str">
        <f>J123&amp;COUNTIF($J$3:J123,J123)</f>
        <v>016</v>
      </c>
      <c r="D123" s="2" t="str">
        <f>STEP①【データ貼付】!D122&amp;STEP①【データ貼付】!E122</f>
        <v/>
      </c>
      <c r="E123" s="16">
        <f>STEP①【データ貼付】!G122+ROW()/1000000</f>
        <v>1.2300000000000001E-4</v>
      </c>
      <c r="F123" s="2">
        <f t="shared" si="4"/>
        <v>177</v>
      </c>
      <c r="G123" s="2">
        <f>STEP①【データ貼付】!A122</f>
        <v>0</v>
      </c>
      <c r="H123" s="2">
        <f>STEP①【データ貼付】!B122</f>
        <v>0</v>
      </c>
      <c r="I123" s="18">
        <f>STEP①【データ貼付】!C122</f>
        <v>0</v>
      </c>
      <c r="J123" s="2">
        <f>STEP①【データ貼付】!F122</f>
        <v>0</v>
      </c>
      <c r="K123" s="2">
        <f>STEP①【データ貼付】!G122</f>
        <v>0</v>
      </c>
      <c r="L123" s="2">
        <f>STEP①【データ貼付】!H122</f>
        <v>0</v>
      </c>
      <c r="M123" s="2">
        <f>STEP①【データ貼付】!I122</f>
        <v>0</v>
      </c>
      <c r="N123" s="2">
        <f>STEP①【データ貼付】!J122</f>
        <v>0</v>
      </c>
      <c r="O123" s="2">
        <f>STEP①【データ貼付】!K122</f>
        <v>0</v>
      </c>
    </row>
    <row r="124" spans="1:15" x14ac:dyDescent="0.15">
      <c r="A124" s="2">
        <v>122</v>
      </c>
      <c r="B124" s="2" t="str">
        <f t="shared" si="3"/>
        <v>176</v>
      </c>
      <c r="C124" s="2" t="str">
        <f>J124&amp;COUNTIF($J$3:J124,J124)</f>
        <v>017</v>
      </c>
      <c r="D124" s="2" t="str">
        <f>STEP①【データ貼付】!D123&amp;STEP①【データ貼付】!E123</f>
        <v/>
      </c>
      <c r="E124" s="16">
        <f>STEP①【データ貼付】!G123+ROW()/1000000</f>
        <v>1.2400000000000001E-4</v>
      </c>
      <c r="F124" s="2">
        <f t="shared" si="4"/>
        <v>176</v>
      </c>
      <c r="G124" s="2">
        <f>STEP①【データ貼付】!A123</f>
        <v>0</v>
      </c>
      <c r="H124" s="2">
        <f>STEP①【データ貼付】!B123</f>
        <v>0</v>
      </c>
      <c r="I124" s="18">
        <f>STEP①【データ貼付】!C123</f>
        <v>0</v>
      </c>
      <c r="J124" s="2">
        <f>STEP①【データ貼付】!F123</f>
        <v>0</v>
      </c>
      <c r="K124" s="2">
        <f>STEP①【データ貼付】!G123</f>
        <v>0</v>
      </c>
      <c r="L124" s="2">
        <f>STEP①【データ貼付】!H123</f>
        <v>0</v>
      </c>
      <c r="M124" s="2">
        <f>STEP①【データ貼付】!I123</f>
        <v>0</v>
      </c>
      <c r="N124" s="2">
        <f>STEP①【データ貼付】!J123</f>
        <v>0</v>
      </c>
      <c r="O124" s="2">
        <f>STEP①【データ貼付】!K123</f>
        <v>0</v>
      </c>
    </row>
    <row r="125" spans="1:15" x14ac:dyDescent="0.15">
      <c r="A125" s="2">
        <v>123</v>
      </c>
      <c r="B125" s="2" t="str">
        <f t="shared" si="3"/>
        <v>175</v>
      </c>
      <c r="C125" s="2" t="str">
        <f>J125&amp;COUNTIF($J$3:J125,J125)</f>
        <v>018</v>
      </c>
      <c r="D125" s="2" t="str">
        <f>STEP①【データ貼付】!D124&amp;STEP①【データ貼付】!E124</f>
        <v/>
      </c>
      <c r="E125" s="16">
        <f>STEP①【データ貼付】!G124+ROW()/1000000</f>
        <v>1.25E-4</v>
      </c>
      <c r="F125" s="2">
        <f t="shared" si="4"/>
        <v>175</v>
      </c>
      <c r="G125" s="2">
        <f>STEP①【データ貼付】!A124</f>
        <v>0</v>
      </c>
      <c r="H125" s="2">
        <f>STEP①【データ貼付】!B124</f>
        <v>0</v>
      </c>
      <c r="I125" s="18">
        <f>STEP①【データ貼付】!C124</f>
        <v>0</v>
      </c>
      <c r="J125" s="2">
        <f>STEP①【データ貼付】!F124</f>
        <v>0</v>
      </c>
      <c r="K125" s="2">
        <f>STEP①【データ貼付】!G124</f>
        <v>0</v>
      </c>
      <c r="L125" s="2">
        <f>STEP①【データ貼付】!H124</f>
        <v>0</v>
      </c>
      <c r="M125" s="2">
        <f>STEP①【データ貼付】!I124</f>
        <v>0</v>
      </c>
      <c r="N125" s="2">
        <f>STEP①【データ貼付】!J124</f>
        <v>0</v>
      </c>
      <c r="O125" s="2">
        <f>STEP①【データ貼付】!K124</f>
        <v>0</v>
      </c>
    </row>
    <row r="126" spans="1:15" x14ac:dyDescent="0.15">
      <c r="A126" s="2">
        <v>124</v>
      </c>
      <c r="B126" s="2" t="str">
        <f t="shared" si="3"/>
        <v>174</v>
      </c>
      <c r="C126" s="2" t="str">
        <f>J126&amp;COUNTIF($J$3:J126,J126)</f>
        <v>019</v>
      </c>
      <c r="D126" s="2" t="str">
        <f>STEP①【データ貼付】!D125&amp;STEP①【データ貼付】!E125</f>
        <v/>
      </c>
      <c r="E126" s="16">
        <f>STEP①【データ貼付】!G125+ROW()/1000000</f>
        <v>1.26E-4</v>
      </c>
      <c r="F126" s="2">
        <f t="shared" si="4"/>
        <v>174</v>
      </c>
      <c r="G126" s="2">
        <f>STEP①【データ貼付】!A125</f>
        <v>0</v>
      </c>
      <c r="H126" s="2">
        <f>STEP①【データ貼付】!B125</f>
        <v>0</v>
      </c>
      <c r="I126" s="18">
        <f>STEP①【データ貼付】!C125</f>
        <v>0</v>
      </c>
      <c r="J126" s="2">
        <f>STEP①【データ貼付】!F125</f>
        <v>0</v>
      </c>
      <c r="K126" s="2">
        <f>STEP①【データ貼付】!G125</f>
        <v>0</v>
      </c>
      <c r="L126" s="2">
        <f>STEP①【データ貼付】!H125</f>
        <v>0</v>
      </c>
      <c r="M126" s="2">
        <f>STEP①【データ貼付】!I125</f>
        <v>0</v>
      </c>
      <c r="N126" s="2">
        <f>STEP①【データ貼付】!J125</f>
        <v>0</v>
      </c>
      <c r="O126" s="2">
        <f>STEP①【データ貼付】!K125</f>
        <v>0</v>
      </c>
    </row>
    <row r="127" spans="1:15" x14ac:dyDescent="0.15">
      <c r="A127" s="2">
        <v>125</v>
      </c>
      <c r="B127" s="2" t="str">
        <f t="shared" si="3"/>
        <v>173</v>
      </c>
      <c r="C127" s="2" t="str">
        <f>J127&amp;COUNTIF($J$3:J127,J127)</f>
        <v>020</v>
      </c>
      <c r="D127" s="2" t="str">
        <f>STEP①【データ貼付】!D126&amp;STEP①【データ貼付】!E126</f>
        <v/>
      </c>
      <c r="E127" s="16">
        <f>STEP①【データ貼付】!G126+ROW()/1000000</f>
        <v>1.27E-4</v>
      </c>
      <c r="F127" s="2">
        <f t="shared" si="4"/>
        <v>173</v>
      </c>
      <c r="G127" s="2">
        <f>STEP①【データ貼付】!A126</f>
        <v>0</v>
      </c>
      <c r="H127" s="2">
        <f>STEP①【データ貼付】!B126</f>
        <v>0</v>
      </c>
      <c r="I127" s="18">
        <f>STEP①【データ貼付】!C126</f>
        <v>0</v>
      </c>
      <c r="J127" s="2">
        <f>STEP①【データ貼付】!F126</f>
        <v>0</v>
      </c>
      <c r="K127" s="2">
        <f>STEP①【データ貼付】!G126</f>
        <v>0</v>
      </c>
      <c r="L127" s="2">
        <f>STEP①【データ貼付】!H126</f>
        <v>0</v>
      </c>
      <c r="M127" s="2">
        <f>STEP①【データ貼付】!I126</f>
        <v>0</v>
      </c>
      <c r="N127" s="2">
        <f>STEP①【データ貼付】!J126</f>
        <v>0</v>
      </c>
      <c r="O127" s="2">
        <f>STEP①【データ貼付】!K126</f>
        <v>0</v>
      </c>
    </row>
    <row r="128" spans="1:15" x14ac:dyDescent="0.15">
      <c r="A128" s="2">
        <v>126</v>
      </c>
      <c r="B128" s="2" t="str">
        <f t="shared" si="3"/>
        <v>172</v>
      </c>
      <c r="C128" s="2" t="str">
        <f>J128&amp;COUNTIF($J$3:J128,J128)</f>
        <v>021</v>
      </c>
      <c r="D128" s="2" t="str">
        <f>STEP①【データ貼付】!D127&amp;STEP①【データ貼付】!E127</f>
        <v/>
      </c>
      <c r="E128" s="16">
        <f>STEP①【データ貼付】!G127+ROW()/1000000</f>
        <v>1.2799999999999999E-4</v>
      </c>
      <c r="F128" s="2">
        <f t="shared" si="4"/>
        <v>172</v>
      </c>
      <c r="G128" s="2">
        <f>STEP①【データ貼付】!A127</f>
        <v>0</v>
      </c>
      <c r="H128" s="2">
        <f>STEP①【データ貼付】!B127</f>
        <v>0</v>
      </c>
      <c r="I128" s="18">
        <f>STEP①【データ貼付】!C127</f>
        <v>0</v>
      </c>
      <c r="J128" s="2">
        <f>STEP①【データ貼付】!F127</f>
        <v>0</v>
      </c>
      <c r="K128" s="2">
        <f>STEP①【データ貼付】!G127</f>
        <v>0</v>
      </c>
      <c r="L128" s="2">
        <f>STEP①【データ貼付】!H127</f>
        <v>0</v>
      </c>
      <c r="M128" s="2">
        <f>STEP①【データ貼付】!I127</f>
        <v>0</v>
      </c>
      <c r="N128" s="2">
        <f>STEP①【データ貼付】!J127</f>
        <v>0</v>
      </c>
      <c r="O128" s="2">
        <f>STEP①【データ貼付】!K127</f>
        <v>0</v>
      </c>
    </row>
    <row r="129" spans="1:15" x14ac:dyDescent="0.15">
      <c r="A129" s="2">
        <v>127</v>
      </c>
      <c r="B129" s="2" t="str">
        <f t="shared" si="3"/>
        <v>171</v>
      </c>
      <c r="C129" s="2" t="str">
        <f>J129&amp;COUNTIF($J$3:J129,J129)</f>
        <v>022</v>
      </c>
      <c r="D129" s="2" t="str">
        <f>STEP①【データ貼付】!D128&amp;STEP①【データ貼付】!E128</f>
        <v/>
      </c>
      <c r="E129" s="16">
        <f>STEP①【データ貼付】!G128+ROW()/1000000</f>
        <v>1.2899999999999999E-4</v>
      </c>
      <c r="F129" s="2">
        <f t="shared" si="4"/>
        <v>171</v>
      </c>
      <c r="G129" s="2">
        <f>STEP①【データ貼付】!A128</f>
        <v>0</v>
      </c>
      <c r="H129" s="2">
        <f>STEP①【データ貼付】!B128</f>
        <v>0</v>
      </c>
      <c r="I129" s="18">
        <f>STEP①【データ貼付】!C128</f>
        <v>0</v>
      </c>
      <c r="J129" s="2">
        <f>STEP①【データ貼付】!F128</f>
        <v>0</v>
      </c>
      <c r="K129" s="2">
        <f>STEP①【データ貼付】!G128</f>
        <v>0</v>
      </c>
      <c r="L129" s="2">
        <f>STEP①【データ貼付】!H128</f>
        <v>0</v>
      </c>
      <c r="M129" s="2">
        <f>STEP①【データ貼付】!I128</f>
        <v>0</v>
      </c>
      <c r="N129" s="2">
        <f>STEP①【データ貼付】!J128</f>
        <v>0</v>
      </c>
      <c r="O129" s="2">
        <f>STEP①【データ貼付】!K128</f>
        <v>0</v>
      </c>
    </row>
    <row r="130" spans="1:15" x14ac:dyDescent="0.15">
      <c r="A130" s="2">
        <v>128</v>
      </c>
      <c r="B130" s="2" t="str">
        <f t="shared" si="3"/>
        <v>170</v>
      </c>
      <c r="C130" s="2" t="str">
        <f>J130&amp;COUNTIF($J$3:J130,J130)</f>
        <v>023</v>
      </c>
      <c r="D130" s="2" t="str">
        <f>STEP①【データ貼付】!D129&amp;STEP①【データ貼付】!E129</f>
        <v/>
      </c>
      <c r="E130" s="16">
        <f>STEP①【データ貼付】!G129+ROW()/1000000</f>
        <v>1.2999999999999999E-4</v>
      </c>
      <c r="F130" s="2">
        <f t="shared" si="4"/>
        <v>170</v>
      </c>
      <c r="G130" s="2">
        <f>STEP①【データ貼付】!A129</f>
        <v>0</v>
      </c>
      <c r="H130" s="2">
        <f>STEP①【データ貼付】!B129</f>
        <v>0</v>
      </c>
      <c r="I130" s="18">
        <f>STEP①【データ貼付】!C129</f>
        <v>0</v>
      </c>
      <c r="J130" s="2">
        <f>STEP①【データ貼付】!F129</f>
        <v>0</v>
      </c>
      <c r="K130" s="2">
        <f>STEP①【データ貼付】!G129</f>
        <v>0</v>
      </c>
      <c r="L130" s="2">
        <f>STEP①【データ貼付】!H129</f>
        <v>0</v>
      </c>
      <c r="M130" s="2">
        <f>STEP①【データ貼付】!I129</f>
        <v>0</v>
      </c>
      <c r="N130" s="2">
        <f>STEP①【データ貼付】!J129</f>
        <v>0</v>
      </c>
      <c r="O130" s="2">
        <f>STEP①【データ貼付】!K129</f>
        <v>0</v>
      </c>
    </row>
    <row r="131" spans="1:15" x14ac:dyDescent="0.15">
      <c r="A131" s="2">
        <v>129</v>
      </c>
      <c r="B131" s="2" t="str">
        <f t="shared" si="3"/>
        <v>169</v>
      </c>
      <c r="C131" s="2" t="str">
        <f>J131&amp;COUNTIF($J$3:J131,J131)</f>
        <v>024</v>
      </c>
      <c r="D131" s="2" t="str">
        <f>STEP①【データ貼付】!D130&amp;STEP①【データ貼付】!E130</f>
        <v/>
      </c>
      <c r="E131" s="16">
        <f>STEP①【データ貼付】!G130+ROW()/1000000</f>
        <v>1.3100000000000001E-4</v>
      </c>
      <c r="F131" s="2">
        <f t="shared" si="4"/>
        <v>169</v>
      </c>
      <c r="G131" s="2">
        <f>STEP①【データ貼付】!A130</f>
        <v>0</v>
      </c>
      <c r="H131" s="2">
        <f>STEP①【データ貼付】!B130</f>
        <v>0</v>
      </c>
      <c r="I131" s="18">
        <f>STEP①【データ貼付】!C130</f>
        <v>0</v>
      </c>
      <c r="J131" s="2">
        <f>STEP①【データ貼付】!F130</f>
        <v>0</v>
      </c>
      <c r="K131" s="2">
        <f>STEP①【データ貼付】!G130</f>
        <v>0</v>
      </c>
      <c r="L131" s="2">
        <f>STEP①【データ貼付】!H130</f>
        <v>0</v>
      </c>
      <c r="M131" s="2">
        <f>STEP①【データ貼付】!I130</f>
        <v>0</v>
      </c>
      <c r="N131" s="2">
        <f>STEP①【データ貼付】!J130</f>
        <v>0</v>
      </c>
      <c r="O131" s="2">
        <f>STEP①【データ貼付】!K130</f>
        <v>0</v>
      </c>
    </row>
    <row r="132" spans="1:15" x14ac:dyDescent="0.15">
      <c r="A132" s="2">
        <v>130</v>
      </c>
      <c r="B132" s="2" t="str">
        <f t="shared" ref="B132:B195" si="5">D132&amp;F132</f>
        <v>168</v>
      </c>
      <c r="C132" s="2" t="str">
        <f>J132&amp;COUNTIF($J$3:J132,J132)</f>
        <v>025</v>
      </c>
      <c r="D132" s="2" t="str">
        <f>STEP①【データ貼付】!D131&amp;STEP①【データ貼付】!E131</f>
        <v/>
      </c>
      <c r="E132" s="16">
        <f>STEP①【データ貼付】!G131+ROW()/1000000</f>
        <v>1.3200000000000001E-4</v>
      </c>
      <c r="F132" s="2">
        <f t="shared" ref="F132:F195" si="6">SUMPRODUCT(($D$3:$D$299=D132)*($E$3:$E$299&gt;E132))+1</f>
        <v>168</v>
      </c>
      <c r="G132" s="2">
        <f>STEP①【データ貼付】!A131</f>
        <v>0</v>
      </c>
      <c r="H132" s="2">
        <f>STEP①【データ貼付】!B131</f>
        <v>0</v>
      </c>
      <c r="I132" s="18">
        <f>STEP①【データ貼付】!C131</f>
        <v>0</v>
      </c>
      <c r="J132" s="2">
        <f>STEP①【データ貼付】!F131</f>
        <v>0</v>
      </c>
      <c r="K132" s="2">
        <f>STEP①【データ貼付】!G131</f>
        <v>0</v>
      </c>
      <c r="L132" s="2">
        <f>STEP①【データ貼付】!H131</f>
        <v>0</v>
      </c>
      <c r="M132" s="2">
        <f>STEP①【データ貼付】!I131</f>
        <v>0</v>
      </c>
      <c r="N132" s="2">
        <f>STEP①【データ貼付】!J131</f>
        <v>0</v>
      </c>
      <c r="O132" s="2">
        <f>STEP①【データ貼付】!K131</f>
        <v>0</v>
      </c>
    </row>
    <row r="133" spans="1:15" x14ac:dyDescent="0.15">
      <c r="A133" s="2">
        <v>131</v>
      </c>
      <c r="B133" s="2" t="str">
        <f t="shared" si="5"/>
        <v>167</v>
      </c>
      <c r="C133" s="2" t="str">
        <f>J133&amp;COUNTIF($J$3:J133,J133)</f>
        <v>026</v>
      </c>
      <c r="D133" s="2" t="str">
        <f>STEP①【データ貼付】!D132&amp;STEP①【データ貼付】!E132</f>
        <v/>
      </c>
      <c r="E133" s="16">
        <f>STEP①【データ貼付】!G132+ROW()/1000000</f>
        <v>1.3300000000000001E-4</v>
      </c>
      <c r="F133" s="2">
        <f t="shared" si="6"/>
        <v>167</v>
      </c>
      <c r="G133" s="2">
        <f>STEP①【データ貼付】!A132</f>
        <v>0</v>
      </c>
      <c r="H133" s="2">
        <f>STEP①【データ貼付】!B132</f>
        <v>0</v>
      </c>
      <c r="I133" s="18">
        <f>STEP①【データ貼付】!C132</f>
        <v>0</v>
      </c>
      <c r="J133" s="2">
        <f>STEP①【データ貼付】!F132</f>
        <v>0</v>
      </c>
      <c r="K133" s="2">
        <f>STEP①【データ貼付】!G132</f>
        <v>0</v>
      </c>
      <c r="L133" s="2">
        <f>STEP①【データ貼付】!H132</f>
        <v>0</v>
      </c>
      <c r="M133" s="2">
        <f>STEP①【データ貼付】!I132</f>
        <v>0</v>
      </c>
      <c r="N133" s="2">
        <f>STEP①【データ貼付】!J132</f>
        <v>0</v>
      </c>
      <c r="O133" s="2">
        <f>STEP①【データ貼付】!K132</f>
        <v>0</v>
      </c>
    </row>
    <row r="134" spans="1:15" x14ac:dyDescent="0.15">
      <c r="A134" s="2">
        <v>132</v>
      </c>
      <c r="B134" s="2" t="str">
        <f t="shared" si="5"/>
        <v>166</v>
      </c>
      <c r="C134" s="2" t="str">
        <f>J134&amp;COUNTIF($J$3:J134,J134)</f>
        <v>027</v>
      </c>
      <c r="D134" s="2" t="str">
        <f>STEP①【データ貼付】!D133&amp;STEP①【データ貼付】!E133</f>
        <v/>
      </c>
      <c r="E134" s="16">
        <f>STEP①【データ貼付】!G133+ROW()/1000000</f>
        <v>1.34E-4</v>
      </c>
      <c r="F134" s="2">
        <f t="shared" si="6"/>
        <v>166</v>
      </c>
      <c r="G134" s="2">
        <f>STEP①【データ貼付】!A133</f>
        <v>0</v>
      </c>
      <c r="H134" s="2">
        <f>STEP①【データ貼付】!B133</f>
        <v>0</v>
      </c>
      <c r="I134" s="18">
        <f>STEP①【データ貼付】!C133</f>
        <v>0</v>
      </c>
      <c r="J134" s="2">
        <f>STEP①【データ貼付】!F133</f>
        <v>0</v>
      </c>
      <c r="K134" s="2">
        <f>STEP①【データ貼付】!G133</f>
        <v>0</v>
      </c>
      <c r="L134" s="2">
        <f>STEP①【データ貼付】!H133</f>
        <v>0</v>
      </c>
      <c r="M134" s="2">
        <f>STEP①【データ貼付】!I133</f>
        <v>0</v>
      </c>
      <c r="N134" s="2">
        <f>STEP①【データ貼付】!J133</f>
        <v>0</v>
      </c>
      <c r="O134" s="2">
        <f>STEP①【データ貼付】!K133</f>
        <v>0</v>
      </c>
    </row>
    <row r="135" spans="1:15" x14ac:dyDescent="0.15">
      <c r="A135" s="2">
        <v>133</v>
      </c>
      <c r="B135" s="2" t="str">
        <f t="shared" si="5"/>
        <v>165</v>
      </c>
      <c r="C135" s="2" t="str">
        <f>J135&amp;COUNTIF($J$3:J135,J135)</f>
        <v>028</v>
      </c>
      <c r="D135" s="2" t="str">
        <f>STEP①【データ貼付】!D134&amp;STEP①【データ貼付】!E134</f>
        <v/>
      </c>
      <c r="E135" s="16">
        <f>STEP①【データ貼付】!G134+ROW()/1000000</f>
        <v>1.35E-4</v>
      </c>
      <c r="F135" s="2">
        <f t="shared" si="6"/>
        <v>165</v>
      </c>
      <c r="G135" s="2">
        <f>STEP①【データ貼付】!A134</f>
        <v>0</v>
      </c>
      <c r="H135" s="2">
        <f>STEP①【データ貼付】!B134</f>
        <v>0</v>
      </c>
      <c r="I135" s="18">
        <f>STEP①【データ貼付】!C134</f>
        <v>0</v>
      </c>
      <c r="J135" s="2">
        <f>STEP①【データ貼付】!F134</f>
        <v>0</v>
      </c>
      <c r="K135" s="2">
        <f>STEP①【データ貼付】!G134</f>
        <v>0</v>
      </c>
      <c r="L135" s="2">
        <f>STEP①【データ貼付】!H134</f>
        <v>0</v>
      </c>
      <c r="M135" s="2">
        <f>STEP①【データ貼付】!I134</f>
        <v>0</v>
      </c>
      <c r="N135" s="2">
        <f>STEP①【データ貼付】!J134</f>
        <v>0</v>
      </c>
      <c r="O135" s="2">
        <f>STEP①【データ貼付】!K134</f>
        <v>0</v>
      </c>
    </row>
    <row r="136" spans="1:15" x14ac:dyDescent="0.15">
      <c r="A136" s="2">
        <v>134</v>
      </c>
      <c r="B136" s="2" t="str">
        <f t="shared" si="5"/>
        <v>164</v>
      </c>
      <c r="C136" s="2" t="str">
        <f>J136&amp;COUNTIF($J$3:J136,J136)</f>
        <v>029</v>
      </c>
      <c r="D136" s="2" t="str">
        <f>STEP①【データ貼付】!D135&amp;STEP①【データ貼付】!E135</f>
        <v/>
      </c>
      <c r="E136" s="16">
        <f>STEP①【データ貼付】!G135+ROW()/1000000</f>
        <v>1.36E-4</v>
      </c>
      <c r="F136" s="2">
        <f t="shared" si="6"/>
        <v>164</v>
      </c>
      <c r="G136" s="2">
        <f>STEP①【データ貼付】!A135</f>
        <v>0</v>
      </c>
      <c r="H136" s="2">
        <f>STEP①【データ貼付】!B135</f>
        <v>0</v>
      </c>
      <c r="I136" s="18">
        <f>STEP①【データ貼付】!C135</f>
        <v>0</v>
      </c>
      <c r="J136" s="2">
        <f>STEP①【データ貼付】!F135</f>
        <v>0</v>
      </c>
      <c r="K136" s="2">
        <f>STEP①【データ貼付】!G135</f>
        <v>0</v>
      </c>
      <c r="L136" s="2">
        <f>STEP①【データ貼付】!H135</f>
        <v>0</v>
      </c>
      <c r="M136" s="2">
        <f>STEP①【データ貼付】!I135</f>
        <v>0</v>
      </c>
      <c r="N136" s="2">
        <f>STEP①【データ貼付】!J135</f>
        <v>0</v>
      </c>
      <c r="O136" s="2">
        <f>STEP①【データ貼付】!K135</f>
        <v>0</v>
      </c>
    </row>
    <row r="137" spans="1:15" x14ac:dyDescent="0.15">
      <c r="A137" s="2">
        <v>135</v>
      </c>
      <c r="B137" s="2" t="str">
        <f t="shared" si="5"/>
        <v>163</v>
      </c>
      <c r="C137" s="2" t="str">
        <f>J137&amp;COUNTIF($J$3:J137,J137)</f>
        <v>030</v>
      </c>
      <c r="D137" s="2" t="str">
        <f>STEP①【データ貼付】!D136&amp;STEP①【データ貼付】!E136</f>
        <v/>
      </c>
      <c r="E137" s="16">
        <f>STEP①【データ貼付】!G136+ROW()/1000000</f>
        <v>1.37E-4</v>
      </c>
      <c r="F137" s="2">
        <f t="shared" si="6"/>
        <v>163</v>
      </c>
      <c r="G137" s="2">
        <f>STEP①【データ貼付】!A136</f>
        <v>0</v>
      </c>
      <c r="H137" s="2">
        <f>STEP①【データ貼付】!B136</f>
        <v>0</v>
      </c>
      <c r="I137" s="18">
        <f>STEP①【データ貼付】!C136</f>
        <v>0</v>
      </c>
      <c r="J137" s="2">
        <f>STEP①【データ貼付】!F136</f>
        <v>0</v>
      </c>
      <c r="K137" s="2">
        <f>STEP①【データ貼付】!G136</f>
        <v>0</v>
      </c>
      <c r="L137" s="2">
        <f>STEP①【データ貼付】!H136</f>
        <v>0</v>
      </c>
      <c r="M137" s="2">
        <f>STEP①【データ貼付】!I136</f>
        <v>0</v>
      </c>
      <c r="N137" s="2">
        <f>STEP①【データ貼付】!J136</f>
        <v>0</v>
      </c>
      <c r="O137" s="2">
        <f>STEP①【データ貼付】!K136</f>
        <v>0</v>
      </c>
    </row>
    <row r="138" spans="1:15" x14ac:dyDescent="0.15">
      <c r="A138" s="2">
        <v>136</v>
      </c>
      <c r="B138" s="2" t="str">
        <f t="shared" si="5"/>
        <v>162</v>
      </c>
      <c r="C138" s="2" t="str">
        <f>J138&amp;COUNTIF($J$3:J138,J138)</f>
        <v>031</v>
      </c>
      <c r="D138" s="2" t="str">
        <f>STEP①【データ貼付】!D137&amp;STEP①【データ貼付】!E137</f>
        <v/>
      </c>
      <c r="E138" s="16">
        <f>STEP①【データ貼付】!G137+ROW()/1000000</f>
        <v>1.3799999999999999E-4</v>
      </c>
      <c r="F138" s="2">
        <f t="shared" si="6"/>
        <v>162</v>
      </c>
      <c r="G138" s="2">
        <f>STEP①【データ貼付】!A137</f>
        <v>0</v>
      </c>
      <c r="H138" s="2">
        <f>STEP①【データ貼付】!B137</f>
        <v>0</v>
      </c>
      <c r="I138" s="18">
        <f>STEP①【データ貼付】!C137</f>
        <v>0</v>
      </c>
      <c r="J138" s="2">
        <f>STEP①【データ貼付】!F137</f>
        <v>0</v>
      </c>
      <c r="K138" s="2">
        <f>STEP①【データ貼付】!G137</f>
        <v>0</v>
      </c>
      <c r="L138" s="2">
        <f>STEP①【データ貼付】!H137</f>
        <v>0</v>
      </c>
      <c r="M138" s="2">
        <f>STEP①【データ貼付】!I137</f>
        <v>0</v>
      </c>
      <c r="N138" s="2">
        <f>STEP①【データ貼付】!J137</f>
        <v>0</v>
      </c>
      <c r="O138" s="2">
        <f>STEP①【データ貼付】!K137</f>
        <v>0</v>
      </c>
    </row>
    <row r="139" spans="1:15" x14ac:dyDescent="0.15">
      <c r="A139" s="2">
        <v>137</v>
      </c>
      <c r="B139" s="2" t="str">
        <f t="shared" si="5"/>
        <v>161</v>
      </c>
      <c r="C139" s="2" t="str">
        <f>J139&amp;COUNTIF($J$3:J139,J139)</f>
        <v>032</v>
      </c>
      <c r="D139" s="2" t="str">
        <f>STEP①【データ貼付】!D138&amp;STEP①【データ貼付】!E138</f>
        <v/>
      </c>
      <c r="E139" s="16">
        <f>STEP①【データ貼付】!G138+ROW()/1000000</f>
        <v>1.3899999999999999E-4</v>
      </c>
      <c r="F139" s="2">
        <f t="shared" si="6"/>
        <v>161</v>
      </c>
      <c r="G139" s="2">
        <f>STEP①【データ貼付】!A138</f>
        <v>0</v>
      </c>
      <c r="H139" s="2">
        <f>STEP①【データ貼付】!B138</f>
        <v>0</v>
      </c>
      <c r="I139" s="18">
        <f>STEP①【データ貼付】!C138</f>
        <v>0</v>
      </c>
      <c r="J139" s="2">
        <f>STEP①【データ貼付】!F138</f>
        <v>0</v>
      </c>
      <c r="K139" s="2">
        <f>STEP①【データ貼付】!G138</f>
        <v>0</v>
      </c>
      <c r="L139" s="2">
        <f>STEP①【データ貼付】!H138</f>
        <v>0</v>
      </c>
      <c r="M139" s="2">
        <f>STEP①【データ貼付】!I138</f>
        <v>0</v>
      </c>
      <c r="N139" s="2">
        <f>STEP①【データ貼付】!J138</f>
        <v>0</v>
      </c>
      <c r="O139" s="2">
        <f>STEP①【データ貼付】!K138</f>
        <v>0</v>
      </c>
    </row>
    <row r="140" spans="1:15" x14ac:dyDescent="0.15">
      <c r="A140" s="2">
        <v>138</v>
      </c>
      <c r="B140" s="2" t="str">
        <f t="shared" si="5"/>
        <v>160</v>
      </c>
      <c r="C140" s="2" t="str">
        <f>J140&amp;COUNTIF($J$3:J140,J140)</f>
        <v>033</v>
      </c>
      <c r="D140" s="2" t="str">
        <f>STEP①【データ貼付】!D139&amp;STEP①【データ貼付】!E139</f>
        <v/>
      </c>
      <c r="E140" s="16">
        <f>STEP①【データ貼付】!G139+ROW()/1000000</f>
        <v>1.3999999999999999E-4</v>
      </c>
      <c r="F140" s="2">
        <f t="shared" si="6"/>
        <v>160</v>
      </c>
      <c r="G140" s="2">
        <f>STEP①【データ貼付】!A139</f>
        <v>0</v>
      </c>
      <c r="H140" s="2">
        <f>STEP①【データ貼付】!B139</f>
        <v>0</v>
      </c>
      <c r="I140" s="18">
        <f>STEP①【データ貼付】!C139</f>
        <v>0</v>
      </c>
      <c r="J140" s="2">
        <f>STEP①【データ貼付】!F139</f>
        <v>0</v>
      </c>
      <c r="K140" s="2">
        <f>STEP①【データ貼付】!G139</f>
        <v>0</v>
      </c>
      <c r="L140" s="2">
        <f>STEP①【データ貼付】!H139</f>
        <v>0</v>
      </c>
      <c r="M140" s="2">
        <f>STEP①【データ貼付】!I139</f>
        <v>0</v>
      </c>
      <c r="N140" s="2">
        <f>STEP①【データ貼付】!J139</f>
        <v>0</v>
      </c>
      <c r="O140" s="2">
        <f>STEP①【データ貼付】!K139</f>
        <v>0</v>
      </c>
    </row>
    <row r="141" spans="1:15" x14ac:dyDescent="0.15">
      <c r="A141" s="2">
        <v>139</v>
      </c>
      <c r="B141" s="2" t="str">
        <f t="shared" si="5"/>
        <v>159</v>
      </c>
      <c r="C141" s="2" t="str">
        <f>J141&amp;COUNTIF($J$3:J141,J141)</f>
        <v>034</v>
      </c>
      <c r="D141" s="2" t="str">
        <f>STEP①【データ貼付】!D140&amp;STEP①【データ貼付】!E140</f>
        <v/>
      </c>
      <c r="E141" s="16">
        <f>STEP①【データ貼付】!G140+ROW()/1000000</f>
        <v>1.4100000000000001E-4</v>
      </c>
      <c r="F141" s="2">
        <f t="shared" si="6"/>
        <v>159</v>
      </c>
      <c r="G141" s="2">
        <f>STEP①【データ貼付】!A140</f>
        <v>0</v>
      </c>
      <c r="H141" s="2">
        <f>STEP①【データ貼付】!B140</f>
        <v>0</v>
      </c>
      <c r="I141" s="18">
        <f>STEP①【データ貼付】!C140</f>
        <v>0</v>
      </c>
      <c r="J141" s="2">
        <f>STEP①【データ貼付】!F140</f>
        <v>0</v>
      </c>
      <c r="K141" s="2">
        <f>STEP①【データ貼付】!G140</f>
        <v>0</v>
      </c>
      <c r="L141" s="2">
        <f>STEP①【データ貼付】!H140</f>
        <v>0</v>
      </c>
      <c r="M141" s="2">
        <f>STEP①【データ貼付】!I140</f>
        <v>0</v>
      </c>
      <c r="N141" s="2">
        <f>STEP①【データ貼付】!J140</f>
        <v>0</v>
      </c>
      <c r="O141" s="2">
        <f>STEP①【データ貼付】!K140</f>
        <v>0</v>
      </c>
    </row>
    <row r="142" spans="1:15" x14ac:dyDescent="0.15">
      <c r="A142" s="2">
        <v>140</v>
      </c>
      <c r="B142" s="2" t="str">
        <f t="shared" si="5"/>
        <v>158</v>
      </c>
      <c r="C142" s="2" t="str">
        <f>J142&amp;COUNTIF($J$3:J142,J142)</f>
        <v>035</v>
      </c>
      <c r="D142" s="2" t="str">
        <f>STEP①【データ貼付】!D141&amp;STEP①【データ貼付】!E141</f>
        <v/>
      </c>
      <c r="E142" s="16">
        <f>STEP①【データ貼付】!G141+ROW()/1000000</f>
        <v>1.4200000000000001E-4</v>
      </c>
      <c r="F142" s="2">
        <f t="shared" si="6"/>
        <v>158</v>
      </c>
      <c r="G142" s="2">
        <f>STEP①【データ貼付】!A141</f>
        <v>0</v>
      </c>
      <c r="H142" s="2">
        <f>STEP①【データ貼付】!B141</f>
        <v>0</v>
      </c>
      <c r="I142" s="18">
        <f>STEP①【データ貼付】!C141</f>
        <v>0</v>
      </c>
      <c r="J142" s="2">
        <f>STEP①【データ貼付】!F141</f>
        <v>0</v>
      </c>
      <c r="K142" s="2">
        <f>STEP①【データ貼付】!G141</f>
        <v>0</v>
      </c>
      <c r="L142" s="2">
        <f>STEP①【データ貼付】!H141</f>
        <v>0</v>
      </c>
      <c r="M142" s="2">
        <f>STEP①【データ貼付】!I141</f>
        <v>0</v>
      </c>
      <c r="N142" s="2">
        <f>STEP①【データ貼付】!J141</f>
        <v>0</v>
      </c>
      <c r="O142" s="2">
        <f>STEP①【データ貼付】!K141</f>
        <v>0</v>
      </c>
    </row>
    <row r="143" spans="1:15" x14ac:dyDescent="0.15">
      <c r="A143" s="2">
        <v>141</v>
      </c>
      <c r="B143" s="2" t="str">
        <f t="shared" si="5"/>
        <v>157</v>
      </c>
      <c r="C143" s="2" t="str">
        <f>J143&amp;COUNTIF($J$3:J143,J143)</f>
        <v>036</v>
      </c>
      <c r="D143" s="2" t="str">
        <f>STEP①【データ貼付】!D142&amp;STEP①【データ貼付】!E142</f>
        <v/>
      </c>
      <c r="E143" s="16">
        <f>STEP①【データ貼付】!G142+ROW()/1000000</f>
        <v>1.4300000000000001E-4</v>
      </c>
      <c r="F143" s="2">
        <f t="shared" si="6"/>
        <v>157</v>
      </c>
      <c r="G143" s="2">
        <f>STEP①【データ貼付】!A142</f>
        <v>0</v>
      </c>
      <c r="H143" s="2">
        <f>STEP①【データ貼付】!B142</f>
        <v>0</v>
      </c>
      <c r="I143" s="18">
        <f>STEP①【データ貼付】!C142</f>
        <v>0</v>
      </c>
      <c r="J143" s="2">
        <f>STEP①【データ貼付】!F142</f>
        <v>0</v>
      </c>
      <c r="K143" s="2">
        <f>STEP①【データ貼付】!G142</f>
        <v>0</v>
      </c>
      <c r="L143" s="2">
        <f>STEP①【データ貼付】!H142</f>
        <v>0</v>
      </c>
      <c r="M143" s="2">
        <f>STEP①【データ貼付】!I142</f>
        <v>0</v>
      </c>
      <c r="N143" s="2">
        <f>STEP①【データ貼付】!J142</f>
        <v>0</v>
      </c>
      <c r="O143" s="2">
        <f>STEP①【データ貼付】!K142</f>
        <v>0</v>
      </c>
    </row>
    <row r="144" spans="1:15" x14ac:dyDescent="0.15">
      <c r="A144" s="2">
        <v>142</v>
      </c>
      <c r="B144" s="2" t="str">
        <f t="shared" si="5"/>
        <v>156</v>
      </c>
      <c r="C144" s="2" t="str">
        <f>J144&amp;COUNTIF($J$3:J144,J144)</f>
        <v>037</v>
      </c>
      <c r="D144" s="2" t="str">
        <f>STEP①【データ貼付】!D143&amp;STEP①【データ貼付】!E143</f>
        <v/>
      </c>
      <c r="E144" s="16">
        <f>STEP①【データ貼付】!G143+ROW()/1000000</f>
        <v>1.44E-4</v>
      </c>
      <c r="F144" s="2">
        <f t="shared" si="6"/>
        <v>156</v>
      </c>
      <c r="G144" s="2">
        <f>STEP①【データ貼付】!A143</f>
        <v>0</v>
      </c>
      <c r="H144" s="2">
        <f>STEP①【データ貼付】!B143</f>
        <v>0</v>
      </c>
      <c r="I144" s="18">
        <f>STEP①【データ貼付】!C143</f>
        <v>0</v>
      </c>
      <c r="J144" s="2">
        <f>STEP①【データ貼付】!F143</f>
        <v>0</v>
      </c>
      <c r="K144" s="2">
        <f>STEP①【データ貼付】!G143</f>
        <v>0</v>
      </c>
      <c r="L144" s="2">
        <f>STEP①【データ貼付】!H143</f>
        <v>0</v>
      </c>
      <c r="M144" s="2">
        <f>STEP①【データ貼付】!I143</f>
        <v>0</v>
      </c>
      <c r="N144" s="2">
        <f>STEP①【データ貼付】!J143</f>
        <v>0</v>
      </c>
      <c r="O144" s="2">
        <f>STEP①【データ貼付】!K143</f>
        <v>0</v>
      </c>
    </row>
    <row r="145" spans="1:15" x14ac:dyDescent="0.15">
      <c r="A145" s="2">
        <v>143</v>
      </c>
      <c r="B145" s="2" t="str">
        <f t="shared" si="5"/>
        <v>155</v>
      </c>
      <c r="C145" s="2" t="str">
        <f>J145&amp;COUNTIF($J$3:J145,J145)</f>
        <v>038</v>
      </c>
      <c r="D145" s="2" t="str">
        <f>STEP①【データ貼付】!D144&amp;STEP①【データ貼付】!E144</f>
        <v/>
      </c>
      <c r="E145" s="16">
        <f>STEP①【データ貼付】!G144+ROW()/1000000</f>
        <v>1.45E-4</v>
      </c>
      <c r="F145" s="2">
        <f t="shared" si="6"/>
        <v>155</v>
      </c>
      <c r="G145" s="2">
        <f>STEP①【データ貼付】!A144</f>
        <v>0</v>
      </c>
      <c r="H145" s="2">
        <f>STEP①【データ貼付】!B144</f>
        <v>0</v>
      </c>
      <c r="I145" s="18">
        <f>STEP①【データ貼付】!C144</f>
        <v>0</v>
      </c>
      <c r="J145" s="2">
        <f>STEP①【データ貼付】!F144</f>
        <v>0</v>
      </c>
      <c r="K145" s="2">
        <f>STEP①【データ貼付】!G144</f>
        <v>0</v>
      </c>
      <c r="L145" s="2">
        <f>STEP①【データ貼付】!H144</f>
        <v>0</v>
      </c>
      <c r="M145" s="2">
        <f>STEP①【データ貼付】!I144</f>
        <v>0</v>
      </c>
      <c r="N145" s="2">
        <f>STEP①【データ貼付】!J144</f>
        <v>0</v>
      </c>
      <c r="O145" s="2">
        <f>STEP①【データ貼付】!K144</f>
        <v>0</v>
      </c>
    </row>
    <row r="146" spans="1:15" x14ac:dyDescent="0.15">
      <c r="A146" s="2">
        <v>144</v>
      </c>
      <c r="B146" s="2" t="str">
        <f t="shared" si="5"/>
        <v>154</v>
      </c>
      <c r="C146" s="2" t="str">
        <f>J146&amp;COUNTIF($J$3:J146,J146)</f>
        <v>039</v>
      </c>
      <c r="D146" s="2" t="str">
        <f>STEP①【データ貼付】!D145&amp;STEP①【データ貼付】!E145</f>
        <v/>
      </c>
      <c r="E146" s="16">
        <f>STEP①【データ貼付】!G145+ROW()/1000000</f>
        <v>1.46E-4</v>
      </c>
      <c r="F146" s="2">
        <f t="shared" si="6"/>
        <v>154</v>
      </c>
      <c r="G146" s="2">
        <f>STEP①【データ貼付】!A145</f>
        <v>0</v>
      </c>
      <c r="H146" s="2">
        <f>STEP①【データ貼付】!B145</f>
        <v>0</v>
      </c>
      <c r="I146" s="18">
        <f>STEP①【データ貼付】!C145</f>
        <v>0</v>
      </c>
      <c r="J146" s="2">
        <f>STEP①【データ貼付】!F145</f>
        <v>0</v>
      </c>
      <c r="K146" s="2">
        <f>STEP①【データ貼付】!G145</f>
        <v>0</v>
      </c>
      <c r="L146" s="2">
        <f>STEP①【データ貼付】!H145</f>
        <v>0</v>
      </c>
      <c r="M146" s="2">
        <f>STEP①【データ貼付】!I145</f>
        <v>0</v>
      </c>
      <c r="N146" s="2">
        <f>STEP①【データ貼付】!J145</f>
        <v>0</v>
      </c>
      <c r="O146" s="2">
        <f>STEP①【データ貼付】!K145</f>
        <v>0</v>
      </c>
    </row>
    <row r="147" spans="1:15" x14ac:dyDescent="0.15">
      <c r="A147" s="2">
        <v>145</v>
      </c>
      <c r="B147" s="2" t="str">
        <f t="shared" si="5"/>
        <v>153</v>
      </c>
      <c r="C147" s="2" t="str">
        <f>J147&amp;COUNTIF($J$3:J147,J147)</f>
        <v>040</v>
      </c>
      <c r="D147" s="2" t="str">
        <f>STEP①【データ貼付】!D146&amp;STEP①【データ貼付】!E146</f>
        <v/>
      </c>
      <c r="E147" s="16">
        <f>STEP①【データ貼付】!G146+ROW()/1000000</f>
        <v>1.47E-4</v>
      </c>
      <c r="F147" s="2">
        <f t="shared" si="6"/>
        <v>153</v>
      </c>
      <c r="G147" s="2">
        <f>STEP①【データ貼付】!A146</f>
        <v>0</v>
      </c>
      <c r="H147" s="2">
        <f>STEP①【データ貼付】!B146</f>
        <v>0</v>
      </c>
      <c r="I147" s="18">
        <f>STEP①【データ貼付】!C146</f>
        <v>0</v>
      </c>
      <c r="J147" s="2">
        <f>STEP①【データ貼付】!F146</f>
        <v>0</v>
      </c>
      <c r="K147" s="2">
        <f>STEP①【データ貼付】!G146</f>
        <v>0</v>
      </c>
      <c r="L147" s="2">
        <f>STEP①【データ貼付】!H146</f>
        <v>0</v>
      </c>
      <c r="M147" s="2">
        <f>STEP①【データ貼付】!I146</f>
        <v>0</v>
      </c>
      <c r="N147" s="2">
        <f>STEP①【データ貼付】!J146</f>
        <v>0</v>
      </c>
      <c r="O147" s="2">
        <f>STEP①【データ貼付】!K146</f>
        <v>0</v>
      </c>
    </row>
    <row r="148" spans="1:15" x14ac:dyDescent="0.15">
      <c r="A148" s="2">
        <v>146</v>
      </c>
      <c r="B148" s="2" t="str">
        <f t="shared" si="5"/>
        <v>152</v>
      </c>
      <c r="C148" s="2" t="str">
        <f>J148&amp;COUNTIF($J$3:J148,J148)</f>
        <v>041</v>
      </c>
      <c r="D148" s="2" t="str">
        <f>STEP①【データ貼付】!D147&amp;STEP①【データ貼付】!E147</f>
        <v/>
      </c>
      <c r="E148" s="16">
        <f>STEP①【データ貼付】!G147+ROW()/1000000</f>
        <v>1.4799999999999999E-4</v>
      </c>
      <c r="F148" s="2">
        <f t="shared" si="6"/>
        <v>152</v>
      </c>
      <c r="G148" s="2">
        <f>STEP①【データ貼付】!A147</f>
        <v>0</v>
      </c>
      <c r="H148" s="2">
        <f>STEP①【データ貼付】!B147</f>
        <v>0</v>
      </c>
      <c r="I148" s="18">
        <f>STEP①【データ貼付】!C147</f>
        <v>0</v>
      </c>
      <c r="J148" s="2">
        <f>STEP①【データ貼付】!F147</f>
        <v>0</v>
      </c>
      <c r="K148" s="2">
        <f>STEP①【データ貼付】!G147</f>
        <v>0</v>
      </c>
      <c r="L148" s="2">
        <f>STEP①【データ貼付】!H147</f>
        <v>0</v>
      </c>
      <c r="M148" s="2">
        <f>STEP①【データ貼付】!I147</f>
        <v>0</v>
      </c>
      <c r="N148" s="2">
        <f>STEP①【データ貼付】!J147</f>
        <v>0</v>
      </c>
      <c r="O148" s="2">
        <f>STEP①【データ貼付】!K147</f>
        <v>0</v>
      </c>
    </row>
    <row r="149" spans="1:15" x14ac:dyDescent="0.15">
      <c r="A149" s="2">
        <v>147</v>
      </c>
      <c r="B149" s="2" t="str">
        <f t="shared" si="5"/>
        <v>151</v>
      </c>
      <c r="C149" s="2" t="str">
        <f>J149&amp;COUNTIF($J$3:J149,J149)</f>
        <v>042</v>
      </c>
      <c r="D149" s="2" t="str">
        <f>STEP①【データ貼付】!D148&amp;STEP①【データ貼付】!E148</f>
        <v/>
      </c>
      <c r="E149" s="16">
        <f>STEP①【データ貼付】!G148+ROW()/1000000</f>
        <v>1.4899999999999999E-4</v>
      </c>
      <c r="F149" s="2">
        <f t="shared" si="6"/>
        <v>151</v>
      </c>
      <c r="G149" s="2">
        <f>STEP①【データ貼付】!A148</f>
        <v>0</v>
      </c>
      <c r="H149" s="2">
        <f>STEP①【データ貼付】!B148</f>
        <v>0</v>
      </c>
      <c r="I149" s="18">
        <f>STEP①【データ貼付】!C148</f>
        <v>0</v>
      </c>
      <c r="J149" s="2">
        <f>STEP①【データ貼付】!F148</f>
        <v>0</v>
      </c>
      <c r="K149" s="2">
        <f>STEP①【データ貼付】!G148</f>
        <v>0</v>
      </c>
      <c r="L149" s="2">
        <f>STEP①【データ貼付】!H148</f>
        <v>0</v>
      </c>
      <c r="M149" s="2">
        <f>STEP①【データ貼付】!I148</f>
        <v>0</v>
      </c>
      <c r="N149" s="2">
        <f>STEP①【データ貼付】!J148</f>
        <v>0</v>
      </c>
      <c r="O149" s="2">
        <f>STEP①【データ貼付】!K148</f>
        <v>0</v>
      </c>
    </row>
    <row r="150" spans="1:15" x14ac:dyDescent="0.15">
      <c r="A150" s="2">
        <v>148</v>
      </c>
      <c r="B150" s="2" t="str">
        <f t="shared" si="5"/>
        <v>150</v>
      </c>
      <c r="C150" s="2" t="str">
        <f>J150&amp;COUNTIF($J$3:J150,J150)</f>
        <v>043</v>
      </c>
      <c r="D150" s="2" t="str">
        <f>STEP①【データ貼付】!D149&amp;STEP①【データ貼付】!E149</f>
        <v/>
      </c>
      <c r="E150" s="16">
        <f>STEP①【データ貼付】!G149+ROW()/1000000</f>
        <v>1.4999999999999999E-4</v>
      </c>
      <c r="F150" s="2">
        <f t="shared" si="6"/>
        <v>150</v>
      </c>
      <c r="G150" s="2">
        <f>STEP①【データ貼付】!A149</f>
        <v>0</v>
      </c>
      <c r="H150" s="2">
        <f>STEP①【データ貼付】!B149</f>
        <v>0</v>
      </c>
      <c r="I150" s="18">
        <f>STEP①【データ貼付】!C149</f>
        <v>0</v>
      </c>
      <c r="J150" s="2">
        <f>STEP①【データ貼付】!F149</f>
        <v>0</v>
      </c>
      <c r="K150" s="2">
        <f>STEP①【データ貼付】!G149</f>
        <v>0</v>
      </c>
      <c r="L150" s="2">
        <f>STEP①【データ貼付】!H149</f>
        <v>0</v>
      </c>
      <c r="M150" s="2">
        <f>STEP①【データ貼付】!I149</f>
        <v>0</v>
      </c>
      <c r="N150" s="2">
        <f>STEP①【データ貼付】!J149</f>
        <v>0</v>
      </c>
      <c r="O150" s="2">
        <f>STEP①【データ貼付】!K149</f>
        <v>0</v>
      </c>
    </row>
    <row r="151" spans="1:15" x14ac:dyDescent="0.15">
      <c r="A151" s="2">
        <v>149</v>
      </c>
      <c r="B151" s="2" t="str">
        <f t="shared" si="5"/>
        <v>149</v>
      </c>
      <c r="C151" s="2" t="str">
        <f>J151&amp;COUNTIF($J$3:J151,J151)</f>
        <v>044</v>
      </c>
      <c r="D151" s="2" t="str">
        <f>STEP①【データ貼付】!D150&amp;STEP①【データ貼付】!E150</f>
        <v/>
      </c>
      <c r="E151" s="16">
        <f>STEP①【データ貼付】!G150+ROW()/1000000</f>
        <v>1.5100000000000001E-4</v>
      </c>
      <c r="F151" s="2">
        <f t="shared" si="6"/>
        <v>149</v>
      </c>
      <c r="G151" s="2">
        <f>STEP①【データ貼付】!A150</f>
        <v>0</v>
      </c>
      <c r="H151" s="2">
        <f>STEP①【データ貼付】!B150</f>
        <v>0</v>
      </c>
      <c r="I151" s="18">
        <f>STEP①【データ貼付】!C150</f>
        <v>0</v>
      </c>
      <c r="J151" s="2">
        <f>STEP①【データ貼付】!F150</f>
        <v>0</v>
      </c>
      <c r="K151" s="2">
        <f>STEP①【データ貼付】!G150</f>
        <v>0</v>
      </c>
      <c r="L151" s="2">
        <f>STEP①【データ貼付】!H150</f>
        <v>0</v>
      </c>
      <c r="M151" s="2">
        <f>STEP①【データ貼付】!I150</f>
        <v>0</v>
      </c>
      <c r="N151" s="2">
        <f>STEP①【データ貼付】!J150</f>
        <v>0</v>
      </c>
      <c r="O151" s="2">
        <f>STEP①【データ貼付】!K150</f>
        <v>0</v>
      </c>
    </row>
    <row r="152" spans="1:15" x14ac:dyDescent="0.15">
      <c r="A152" s="2">
        <v>150</v>
      </c>
      <c r="B152" s="2" t="str">
        <f t="shared" si="5"/>
        <v>148</v>
      </c>
      <c r="C152" s="2" t="str">
        <f>J152&amp;COUNTIF($J$3:J152,J152)</f>
        <v>045</v>
      </c>
      <c r="D152" s="2" t="str">
        <f>STEP①【データ貼付】!D151&amp;STEP①【データ貼付】!E151</f>
        <v/>
      </c>
      <c r="E152" s="16">
        <f>STEP①【データ貼付】!G151+ROW()/1000000</f>
        <v>1.5200000000000001E-4</v>
      </c>
      <c r="F152" s="2">
        <f t="shared" si="6"/>
        <v>148</v>
      </c>
      <c r="G152" s="2">
        <f>STEP①【データ貼付】!A151</f>
        <v>0</v>
      </c>
      <c r="H152" s="2">
        <f>STEP①【データ貼付】!B151</f>
        <v>0</v>
      </c>
      <c r="I152" s="18">
        <f>STEP①【データ貼付】!C151</f>
        <v>0</v>
      </c>
      <c r="J152" s="2">
        <f>STEP①【データ貼付】!F151</f>
        <v>0</v>
      </c>
      <c r="K152" s="2">
        <f>STEP①【データ貼付】!G151</f>
        <v>0</v>
      </c>
      <c r="L152" s="2">
        <f>STEP①【データ貼付】!H151</f>
        <v>0</v>
      </c>
      <c r="M152" s="2">
        <f>STEP①【データ貼付】!I151</f>
        <v>0</v>
      </c>
      <c r="N152" s="2">
        <f>STEP①【データ貼付】!J151</f>
        <v>0</v>
      </c>
      <c r="O152" s="2">
        <f>STEP①【データ貼付】!K151</f>
        <v>0</v>
      </c>
    </row>
    <row r="153" spans="1:15" x14ac:dyDescent="0.15">
      <c r="A153" s="2">
        <v>151</v>
      </c>
      <c r="B153" s="2" t="str">
        <f t="shared" si="5"/>
        <v>147</v>
      </c>
      <c r="C153" s="2" t="str">
        <f>J153&amp;COUNTIF($J$3:J153,J153)</f>
        <v>046</v>
      </c>
      <c r="D153" s="2" t="str">
        <f>STEP①【データ貼付】!D152&amp;STEP①【データ貼付】!E152</f>
        <v/>
      </c>
      <c r="E153" s="16">
        <f>STEP①【データ貼付】!G152+ROW()/1000000</f>
        <v>1.5300000000000001E-4</v>
      </c>
      <c r="F153" s="2">
        <f t="shared" si="6"/>
        <v>147</v>
      </c>
      <c r="G153" s="2">
        <f>STEP①【データ貼付】!A152</f>
        <v>0</v>
      </c>
      <c r="H153" s="2">
        <f>STEP①【データ貼付】!B152</f>
        <v>0</v>
      </c>
      <c r="I153" s="18">
        <f>STEP①【データ貼付】!C152</f>
        <v>0</v>
      </c>
      <c r="J153" s="2">
        <f>STEP①【データ貼付】!F152</f>
        <v>0</v>
      </c>
      <c r="K153" s="2">
        <f>STEP①【データ貼付】!G152</f>
        <v>0</v>
      </c>
      <c r="L153" s="2">
        <f>STEP①【データ貼付】!H152</f>
        <v>0</v>
      </c>
      <c r="M153" s="2">
        <f>STEP①【データ貼付】!I152</f>
        <v>0</v>
      </c>
      <c r="N153" s="2">
        <f>STEP①【データ貼付】!J152</f>
        <v>0</v>
      </c>
      <c r="O153" s="2">
        <f>STEP①【データ貼付】!K152</f>
        <v>0</v>
      </c>
    </row>
    <row r="154" spans="1:15" x14ac:dyDescent="0.15">
      <c r="A154" s="2">
        <v>152</v>
      </c>
      <c r="B154" s="2" t="str">
        <f t="shared" si="5"/>
        <v>146</v>
      </c>
      <c r="C154" s="2" t="str">
        <f>J154&amp;COUNTIF($J$3:J154,J154)</f>
        <v>047</v>
      </c>
      <c r="D154" s="2" t="str">
        <f>STEP①【データ貼付】!D153&amp;STEP①【データ貼付】!E153</f>
        <v/>
      </c>
      <c r="E154" s="16">
        <f>STEP①【データ貼付】!G153+ROW()/1000000</f>
        <v>1.54E-4</v>
      </c>
      <c r="F154" s="2">
        <f t="shared" si="6"/>
        <v>146</v>
      </c>
      <c r="G154" s="2">
        <f>STEP①【データ貼付】!A153</f>
        <v>0</v>
      </c>
      <c r="H154" s="2">
        <f>STEP①【データ貼付】!B153</f>
        <v>0</v>
      </c>
      <c r="I154" s="18">
        <f>STEP①【データ貼付】!C153</f>
        <v>0</v>
      </c>
      <c r="J154" s="2">
        <f>STEP①【データ貼付】!F153</f>
        <v>0</v>
      </c>
      <c r="K154" s="2">
        <f>STEP①【データ貼付】!G153</f>
        <v>0</v>
      </c>
      <c r="L154" s="2">
        <f>STEP①【データ貼付】!H153</f>
        <v>0</v>
      </c>
      <c r="M154" s="2">
        <f>STEP①【データ貼付】!I153</f>
        <v>0</v>
      </c>
      <c r="N154" s="2">
        <f>STEP①【データ貼付】!J153</f>
        <v>0</v>
      </c>
      <c r="O154" s="2">
        <f>STEP①【データ貼付】!K153</f>
        <v>0</v>
      </c>
    </row>
    <row r="155" spans="1:15" x14ac:dyDescent="0.15">
      <c r="A155" s="2">
        <v>153</v>
      </c>
      <c r="B155" s="2" t="str">
        <f t="shared" si="5"/>
        <v>145</v>
      </c>
      <c r="C155" s="2" t="str">
        <f>J155&amp;COUNTIF($J$3:J155,J155)</f>
        <v>048</v>
      </c>
      <c r="D155" s="2" t="str">
        <f>STEP①【データ貼付】!D154&amp;STEP①【データ貼付】!E154</f>
        <v/>
      </c>
      <c r="E155" s="16">
        <f>STEP①【データ貼付】!G154+ROW()/1000000</f>
        <v>1.55E-4</v>
      </c>
      <c r="F155" s="2">
        <f t="shared" si="6"/>
        <v>145</v>
      </c>
      <c r="G155" s="2">
        <f>STEP①【データ貼付】!A154</f>
        <v>0</v>
      </c>
      <c r="H155" s="2">
        <f>STEP①【データ貼付】!B154</f>
        <v>0</v>
      </c>
      <c r="I155" s="18">
        <f>STEP①【データ貼付】!C154</f>
        <v>0</v>
      </c>
      <c r="J155" s="2">
        <f>STEP①【データ貼付】!F154</f>
        <v>0</v>
      </c>
      <c r="K155" s="2">
        <f>STEP①【データ貼付】!G154</f>
        <v>0</v>
      </c>
      <c r="L155" s="2">
        <f>STEP①【データ貼付】!H154</f>
        <v>0</v>
      </c>
      <c r="M155" s="2">
        <f>STEP①【データ貼付】!I154</f>
        <v>0</v>
      </c>
      <c r="N155" s="2">
        <f>STEP①【データ貼付】!J154</f>
        <v>0</v>
      </c>
      <c r="O155" s="2">
        <f>STEP①【データ貼付】!K154</f>
        <v>0</v>
      </c>
    </row>
    <row r="156" spans="1:15" x14ac:dyDescent="0.15">
      <c r="A156" s="2">
        <v>154</v>
      </c>
      <c r="B156" s="2" t="str">
        <f t="shared" si="5"/>
        <v>144</v>
      </c>
      <c r="C156" s="2" t="str">
        <f>J156&amp;COUNTIF($J$3:J156,J156)</f>
        <v>049</v>
      </c>
      <c r="D156" s="2" t="str">
        <f>STEP①【データ貼付】!D155&amp;STEP①【データ貼付】!E155</f>
        <v/>
      </c>
      <c r="E156" s="16">
        <f>STEP①【データ貼付】!G155+ROW()/1000000</f>
        <v>1.56E-4</v>
      </c>
      <c r="F156" s="2">
        <f t="shared" si="6"/>
        <v>144</v>
      </c>
      <c r="G156" s="2">
        <f>STEP①【データ貼付】!A155</f>
        <v>0</v>
      </c>
      <c r="H156" s="2">
        <f>STEP①【データ貼付】!B155</f>
        <v>0</v>
      </c>
      <c r="I156" s="18">
        <f>STEP①【データ貼付】!C155</f>
        <v>0</v>
      </c>
      <c r="J156" s="2">
        <f>STEP①【データ貼付】!F155</f>
        <v>0</v>
      </c>
      <c r="K156" s="2">
        <f>STEP①【データ貼付】!G155</f>
        <v>0</v>
      </c>
      <c r="L156" s="2">
        <f>STEP①【データ貼付】!H155</f>
        <v>0</v>
      </c>
      <c r="M156" s="2">
        <f>STEP①【データ貼付】!I155</f>
        <v>0</v>
      </c>
      <c r="N156" s="2">
        <f>STEP①【データ貼付】!J155</f>
        <v>0</v>
      </c>
      <c r="O156" s="2">
        <f>STEP①【データ貼付】!K155</f>
        <v>0</v>
      </c>
    </row>
    <row r="157" spans="1:15" x14ac:dyDescent="0.15">
      <c r="A157" s="2">
        <v>155</v>
      </c>
      <c r="B157" s="2" t="str">
        <f t="shared" si="5"/>
        <v>143</v>
      </c>
      <c r="C157" s="2" t="str">
        <f>J157&amp;COUNTIF($J$3:J157,J157)</f>
        <v>050</v>
      </c>
      <c r="D157" s="2" t="str">
        <f>STEP①【データ貼付】!D156&amp;STEP①【データ貼付】!E156</f>
        <v/>
      </c>
      <c r="E157" s="16">
        <f>STEP①【データ貼付】!G156+ROW()/1000000</f>
        <v>1.5699999999999999E-4</v>
      </c>
      <c r="F157" s="2">
        <f t="shared" si="6"/>
        <v>143</v>
      </c>
      <c r="G157" s="2">
        <f>STEP①【データ貼付】!A156</f>
        <v>0</v>
      </c>
      <c r="H157" s="2">
        <f>STEP①【データ貼付】!B156</f>
        <v>0</v>
      </c>
      <c r="I157" s="18">
        <f>STEP①【データ貼付】!C156</f>
        <v>0</v>
      </c>
      <c r="J157" s="2">
        <f>STEP①【データ貼付】!F156</f>
        <v>0</v>
      </c>
      <c r="K157" s="2">
        <f>STEP①【データ貼付】!G156</f>
        <v>0</v>
      </c>
      <c r="L157" s="2">
        <f>STEP①【データ貼付】!H156</f>
        <v>0</v>
      </c>
      <c r="M157" s="2">
        <f>STEP①【データ貼付】!I156</f>
        <v>0</v>
      </c>
      <c r="N157" s="2">
        <f>STEP①【データ貼付】!J156</f>
        <v>0</v>
      </c>
      <c r="O157" s="2">
        <f>STEP①【データ貼付】!K156</f>
        <v>0</v>
      </c>
    </row>
    <row r="158" spans="1:15" x14ac:dyDescent="0.15">
      <c r="A158" s="2">
        <v>156</v>
      </c>
      <c r="B158" s="2" t="str">
        <f t="shared" si="5"/>
        <v>142</v>
      </c>
      <c r="C158" s="2" t="str">
        <f>J158&amp;COUNTIF($J$3:J158,J158)</f>
        <v>051</v>
      </c>
      <c r="D158" s="2" t="str">
        <f>STEP①【データ貼付】!D157&amp;STEP①【データ貼付】!E157</f>
        <v/>
      </c>
      <c r="E158" s="16">
        <f>STEP①【データ貼付】!G157+ROW()/1000000</f>
        <v>1.5799999999999999E-4</v>
      </c>
      <c r="F158" s="2">
        <f t="shared" si="6"/>
        <v>142</v>
      </c>
      <c r="G158" s="2">
        <f>STEP①【データ貼付】!A157</f>
        <v>0</v>
      </c>
      <c r="H158" s="2">
        <f>STEP①【データ貼付】!B157</f>
        <v>0</v>
      </c>
      <c r="I158" s="18">
        <f>STEP①【データ貼付】!C157</f>
        <v>0</v>
      </c>
      <c r="J158" s="2">
        <f>STEP①【データ貼付】!F157</f>
        <v>0</v>
      </c>
      <c r="K158" s="2">
        <f>STEP①【データ貼付】!G157</f>
        <v>0</v>
      </c>
      <c r="L158" s="2">
        <f>STEP①【データ貼付】!H157</f>
        <v>0</v>
      </c>
      <c r="M158" s="2">
        <f>STEP①【データ貼付】!I157</f>
        <v>0</v>
      </c>
      <c r="N158" s="2">
        <f>STEP①【データ貼付】!J157</f>
        <v>0</v>
      </c>
      <c r="O158" s="2">
        <f>STEP①【データ貼付】!K157</f>
        <v>0</v>
      </c>
    </row>
    <row r="159" spans="1:15" x14ac:dyDescent="0.15">
      <c r="A159" s="2">
        <v>157</v>
      </c>
      <c r="B159" s="2" t="str">
        <f t="shared" si="5"/>
        <v>141</v>
      </c>
      <c r="C159" s="2" t="str">
        <f>J159&amp;COUNTIF($J$3:J159,J159)</f>
        <v>052</v>
      </c>
      <c r="D159" s="2" t="str">
        <f>STEP①【データ貼付】!D158&amp;STEP①【データ貼付】!E158</f>
        <v/>
      </c>
      <c r="E159" s="16">
        <f>STEP①【データ貼付】!G158+ROW()/1000000</f>
        <v>1.5899999999999999E-4</v>
      </c>
      <c r="F159" s="2">
        <f t="shared" si="6"/>
        <v>141</v>
      </c>
      <c r="G159" s="2">
        <f>STEP①【データ貼付】!A158</f>
        <v>0</v>
      </c>
      <c r="H159" s="2">
        <f>STEP①【データ貼付】!B158</f>
        <v>0</v>
      </c>
      <c r="I159" s="18">
        <f>STEP①【データ貼付】!C158</f>
        <v>0</v>
      </c>
      <c r="J159" s="2">
        <f>STEP①【データ貼付】!F158</f>
        <v>0</v>
      </c>
      <c r="K159" s="2">
        <f>STEP①【データ貼付】!G158</f>
        <v>0</v>
      </c>
      <c r="L159" s="2">
        <f>STEP①【データ貼付】!H158</f>
        <v>0</v>
      </c>
      <c r="M159" s="2">
        <f>STEP①【データ貼付】!I158</f>
        <v>0</v>
      </c>
      <c r="N159" s="2">
        <f>STEP①【データ貼付】!J158</f>
        <v>0</v>
      </c>
      <c r="O159" s="2">
        <f>STEP①【データ貼付】!K158</f>
        <v>0</v>
      </c>
    </row>
    <row r="160" spans="1:15" x14ac:dyDescent="0.15">
      <c r="A160" s="2">
        <v>158</v>
      </c>
      <c r="B160" s="2" t="str">
        <f t="shared" si="5"/>
        <v>140</v>
      </c>
      <c r="C160" s="2" t="str">
        <f>J160&amp;COUNTIF($J$3:J160,J160)</f>
        <v>053</v>
      </c>
      <c r="D160" s="2" t="str">
        <f>STEP①【データ貼付】!D159&amp;STEP①【データ貼付】!E159</f>
        <v/>
      </c>
      <c r="E160" s="16">
        <f>STEP①【データ貼付】!G159+ROW()/1000000</f>
        <v>1.6000000000000001E-4</v>
      </c>
      <c r="F160" s="2">
        <f t="shared" si="6"/>
        <v>140</v>
      </c>
      <c r="G160" s="2">
        <f>STEP①【データ貼付】!A159</f>
        <v>0</v>
      </c>
      <c r="H160" s="2">
        <f>STEP①【データ貼付】!B159</f>
        <v>0</v>
      </c>
      <c r="I160" s="18">
        <f>STEP①【データ貼付】!C159</f>
        <v>0</v>
      </c>
      <c r="J160" s="2">
        <f>STEP①【データ貼付】!F159</f>
        <v>0</v>
      </c>
      <c r="K160" s="2">
        <f>STEP①【データ貼付】!G159</f>
        <v>0</v>
      </c>
      <c r="L160" s="2">
        <f>STEP①【データ貼付】!H159</f>
        <v>0</v>
      </c>
      <c r="M160" s="2">
        <f>STEP①【データ貼付】!I159</f>
        <v>0</v>
      </c>
      <c r="N160" s="2">
        <f>STEP①【データ貼付】!J159</f>
        <v>0</v>
      </c>
      <c r="O160" s="2">
        <f>STEP①【データ貼付】!K159</f>
        <v>0</v>
      </c>
    </row>
    <row r="161" spans="1:15" x14ac:dyDescent="0.15">
      <c r="A161" s="2">
        <v>159</v>
      </c>
      <c r="B161" s="2" t="str">
        <f t="shared" si="5"/>
        <v>139</v>
      </c>
      <c r="C161" s="2" t="str">
        <f>J161&amp;COUNTIF($J$3:J161,J161)</f>
        <v>054</v>
      </c>
      <c r="D161" s="2" t="str">
        <f>STEP①【データ貼付】!D160&amp;STEP①【データ貼付】!E160</f>
        <v/>
      </c>
      <c r="E161" s="16">
        <f>STEP①【データ貼付】!G160+ROW()/1000000</f>
        <v>1.6100000000000001E-4</v>
      </c>
      <c r="F161" s="2">
        <f t="shared" si="6"/>
        <v>139</v>
      </c>
      <c r="G161" s="2">
        <f>STEP①【データ貼付】!A160</f>
        <v>0</v>
      </c>
      <c r="H161" s="2">
        <f>STEP①【データ貼付】!B160</f>
        <v>0</v>
      </c>
      <c r="I161" s="18">
        <f>STEP①【データ貼付】!C160</f>
        <v>0</v>
      </c>
      <c r="J161" s="2">
        <f>STEP①【データ貼付】!F160</f>
        <v>0</v>
      </c>
      <c r="K161" s="2">
        <f>STEP①【データ貼付】!G160</f>
        <v>0</v>
      </c>
      <c r="L161" s="2">
        <f>STEP①【データ貼付】!H160</f>
        <v>0</v>
      </c>
      <c r="M161" s="2">
        <f>STEP①【データ貼付】!I160</f>
        <v>0</v>
      </c>
      <c r="N161" s="2">
        <f>STEP①【データ貼付】!J160</f>
        <v>0</v>
      </c>
      <c r="O161" s="2">
        <f>STEP①【データ貼付】!K160</f>
        <v>0</v>
      </c>
    </row>
    <row r="162" spans="1:15" x14ac:dyDescent="0.15">
      <c r="A162" s="2">
        <v>160</v>
      </c>
      <c r="B162" s="2" t="str">
        <f t="shared" si="5"/>
        <v>138</v>
      </c>
      <c r="C162" s="2" t="str">
        <f>J162&amp;COUNTIF($J$3:J162,J162)</f>
        <v>055</v>
      </c>
      <c r="D162" s="2" t="str">
        <f>STEP①【データ貼付】!D161&amp;STEP①【データ貼付】!E161</f>
        <v/>
      </c>
      <c r="E162" s="16">
        <f>STEP①【データ貼付】!G161+ROW()/1000000</f>
        <v>1.6200000000000001E-4</v>
      </c>
      <c r="F162" s="2">
        <f t="shared" si="6"/>
        <v>138</v>
      </c>
      <c r="G162" s="2">
        <f>STEP①【データ貼付】!A161</f>
        <v>0</v>
      </c>
      <c r="H162" s="2">
        <f>STEP①【データ貼付】!B161</f>
        <v>0</v>
      </c>
      <c r="I162" s="18">
        <f>STEP①【データ貼付】!C161</f>
        <v>0</v>
      </c>
      <c r="J162" s="2">
        <f>STEP①【データ貼付】!F161</f>
        <v>0</v>
      </c>
      <c r="K162" s="2">
        <f>STEP①【データ貼付】!G161</f>
        <v>0</v>
      </c>
      <c r="L162" s="2">
        <f>STEP①【データ貼付】!H161</f>
        <v>0</v>
      </c>
      <c r="M162" s="2">
        <f>STEP①【データ貼付】!I161</f>
        <v>0</v>
      </c>
      <c r="N162" s="2">
        <f>STEP①【データ貼付】!J161</f>
        <v>0</v>
      </c>
      <c r="O162" s="2">
        <f>STEP①【データ貼付】!K161</f>
        <v>0</v>
      </c>
    </row>
    <row r="163" spans="1:15" x14ac:dyDescent="0.15">
      <c r="A163" s="2">
        <v>161</v>
      </c>
      <c r="B163" s="2" t="str">
        <f t="shared" si="5"/>
        <v>137</v>
      </c>
      <c r="C163" s="2" t="str">
        <f>J163&amp;COUNTIF($J$3:J163,J163)</f>
        <v>056</v>
      </c>
      <c r="D163" s="2" t="str">
        <f>STEP①【データ貼付】!D162&amp;STEP①【データ貼付】!E162</f>
        <v/>
      </c>
      <c r="E163" s="16">
        <f>STEP①【データ貼付】!G162+ROW()/1000000</f>
        <v>1.63E-4</v>
      </c>
      <c r="F163" s="2">
        <f t="shared" si="6"/>
        <v>137</v>
      </c>
      <c r="G163" s="2">
        <f>STEP①【データ貼付】!A162</f>
        <v>0</v>
      </c>
      <c r="H163" s="2">
        <f>STEP①【データ貼付】!B162</f>
        <v>0</v>
      </c>
      <c r="I163" s="18">
        <f>STEP①【データ貼付】!C162</f>
        <v>0</v>
      </c>
      <c r="J163" s="2">
        <f>STEP①【データ貼付】!F162</f>
        <v>0</v>
      </c>
      <c r="K163" s="2">
        <f>STEP①【データ貼付】!G162</f>
        <v>0</v>
      </c>
      <c r="L163" s="2">
        <f>STEP①【データ貼付】!H162</f>
        <v>0</v>
      </c>
      <c r="M163" s="2">
        <f>STEP①【データ貼付】!I162</f>
        <v>0</v>
      </c>
      <c r="N163" s="2">
        <f>STEP①【データ貼付】!J162</f>
        <v>0</v>
      </c>
      <c r="O163" s="2">
        <f>STEP①【データ貼付】!K162</f>
        <v>0</v>
      </c>
    </row>
    <row r="164" spans="1:15" x14ac:dyDescent="0.15">
      <c r="A164" s="2">
        <v>162</v>
      </c>
      <c r="B164" s="2" t="str">
        <f t="shared" si="5"/>
        <v>136</v>
      </c>
      <c r="C164" s="2" t="str">
        <f>J164&amp;COUNTIF($J$3:J164,J164)</f>
        <v>057</v>
      </c>
      <c r="D164" s="2" t="str">
        <f>STEP①【データ貼付】!D163&amp;STEP①【データ貼付】!E163</f>
        <v/>
      </c>
      <c r="E164" s="16">
        <f>STEP①【データ貼付】!G163+ROW()/1000000</f>
        <v>1.64E-4</v>
      </c>
      <c r="F164" s="2">
        <f t="shared" si="6"/>
        <v>136</v>
      </c>
      <c r="G164" s="2">
        <f>STEP①【データ貼付】!A163</f>
        <v>0</v>
      </c>
      <c r="H164" s="2">
        <f>STEP①【データ貼付】!B163</f>
        <v>0</v>
      </c>
      <c r="I164" s="18">
        <f>STEP①【データ貼付】!C163</f>
        <v>0</v>
      </c>
      <c r="J164" s="2">
        <f>STEP①【データ貼付】!F163</f>
        <v>0</v>
      </c>
      <c r="K164" s="2">
        <f>STEP①【データ貼付】!G163</f>
        <v>0</v>
      </c>
      <c r="L164" s="2">
        <f>STEP①【データ貼付】!H163</f>
        <v>0</v>
      </c>
      <c r="M164" s="2">
        <f>STEP①【データ貼付】!I163</f>
        <v>0</v>
      </c>
      <c r="N164" s="2">
        <f>STEP①【データ貼付】!J163</f>
        <v>0</v>
      </c>
      <c r="O164" s="2">
        <f>STEP①【データ貼付】!K163</f>
        <v>0</v>
      </c>
    </row>
    <row r="165" spans="1:15" x14ac:dyDescent="0.15">
      <c r="A165" s="2">
        <v>163</v>
      </c>
      <c r="B165" s="2" t="str">
        <f t="shared" si="5"/>
        <v>135</v>
      </c>
      <c r="C165" s="2" t="str">
        <f>J165&amp;COUNTIF($J$3:J165,J165)</f>
        <v>058</v>
      </c>
      <c r="D165" s="2" t="str">
        <f>STEP①【データ貼付】!D164&amp;STEP①【データ貼付】!E164</f>
        <v/>
      </c>
      <c r="E165" s="16">
        <f>STEP①【データ貼付】!G164+ROW()/1000000</f>
        <v>1.65E-4</v>
      </c>
      <c r="F165" s="2">
        <f t="shared" si="6"/>
        <v>135</v>
      </c>
      <c r="G165" s="2">
        <f>STEP①【データ貼付】!A164</f>
        <v>0</v>
      </c>
      <c r="H165" s="2">
        <f>STEP①【データ貼付】!B164</f>
        <v>0</v>
      </c>
      <c r="I165" s="18">
        <f>STEP①【データ貼付】!C164</f>
        <v>0</v>
      </c>
      <c r="J165" s="2">
        <f>STEP①【データ貼付】!F164</f>
        <v>0</v>
      </c>
      <c r="K165" s="2">
        <f>STEP①【データ貼付】!G164</f>
        <v>0</v>
      </c>
      <c r="L165" s="2">
        <f>STEP①【データ貼付】!H164</f>
        <v>0</v>
      </c>
      <c r="M165" s="2">
        <f>STEP①【データ貼付】!I164</f>
        <v>0</v>
      </c>
      <c r="N165" s="2">
        <f>STEP①【データ貼付】!J164</f>
        <v>0</v>
      </c>
      <c r="O165" s="2">
        <f>STEP①【データ貼付】!K164</f>
        <v>0</v>
      </c>
    </row>
    <row r="166" spans="1:15" x14ac:dyDescent="0.15">
      <c r="A166" s="2">
        <v>164</v>
      </c>
      <c r="B166" s="2" t="str">
        <f t="shared" si="5"/>
        <v>134</v>
      </c>
      <c r="C166" s="2" t="str">
        <f>J166&amp;COUNTIF($J$3:J166,J166)</f>
        <v>059</v>
      </c>
      <c r="D166" s="2" t="str">
        <f>STEP①【データ貼付】!D165&amp;STEP①【データ貼付】!E165</f>
        <v/>
      </c>
      <c r="E166" s="16">
        <f>STEP①【データ貼付】!G165+ROW()/1000000</f>
        <v>1.66E-4</v>
      </c>
      <c r="F166" s="2">
        <f t="shared" si="6"/>
        <v>134</v>
      </c>
      <c r="G166" s="2">
        <f>STEP①【データ貼付】!A165</f>
        <v>0</v>
      </c>
      <c r="H166" s="2">
        <f>STEP①【データ貼付】!B165</f>
        <v>0</v>
      </c>
      <c r="I166" s="18">
        <f>STEP①【データ貼付】!C165</f>
        <v>0</v>
      </c>
      <c r="J166" s="2">
        <f>STEP①【データ貼付】!F165</f>
        <v>0</v>
      </c>
      <c r="K166" s="2">
        <f>STEP①【データ貼付】!G165</f>
        <v>0</v>
      </c>
      <c r="L166" s="2">
        <f>STEP①【データ貼付】!H165</f>
        <v>0</v>
      </c>
      <c r="M166" s="2">
        <f>STEP①【データ貼付】!I165</f>
        <v>0</v>
      </c>
      <c r="N166" s="2">
        <f>STEP①【データ貼付】!J165</f>
        <v>0</v>
      </c>
      <c r="O166" s="2">
        <f>STEP①【データ貼付】!K165</f>
        <v>0</v>
      </c>
    </row>
    <row r="167" spans="1:15" x14ac:dyDescent="0.15">
      <c r="A167" s="2">
        <v>165</v>
      </c>
      <c r="B167" s="2" t="str">
        <f t="shared" si="5"/>
        <v>133</v>
      </c>
      <c r="C167" s="2" t="str">
        <f>J167&amp;COUNTIF($J$3:J167,J167)</f>
        <v>060</v>
      </c>
      <c r="D167" s="2" t="str">
        <f>STEP①【データ貼付】!D166&amp;STEP①【データ貼付】!E166</f>
        <v/>
      </c>
      <c r="E167" s="16">
        <f>STEP①【データ貼付】!G166+ROW()/1000000</f>
        <v>1.6699999999999999E-4</v>
      </c>
      <c r="F167" s="2">
        <f t="shared" si="6"/>
        <v>133</v>
      </c>
      <c r="G167" s="2">
        <f>STEP①【データ貼付】!A166</f>
        <v>0</v>
      </c>
      <c r="H167" s="2">
        <f>STEP①【データ貼付】!B166</f>
        <v>0</v>
      </c>
      <c r="I167" s="18">
        <f>STEP①【データ貼付】!C166</f>
        <v>0</v>
      </c>
      <c r="J167" s="2">
        <f>STEP①【データ貼付】!F166</f>
        <v>0</v>
      </c>
      <c r="K167" s="2">
        <f>STEP①【データ貼付】!G166</f>
        <v>0</v>
      </c>
      <c r="L167" s="2">
        <f>STEP①【データ貼付】!H166</f>
        <v>0</v>
      </c>
      <c r="M167" s="2">
        <f>STEP①【データ貼付】!I166</f>
        <v>0</v>
      </c>
      <c r="N167" s="2">
        <f>STEP①【データ貼付】!J166</f>
        <v>0</v>
      </c>
      <c r="O167" s="2">
        <f>STEP①【データ貼付】!K166</f>
        <v>0</v>
      </c>
    </row>
    <row r="168" spans="1:15" x14ac:dyDescent="0.15">
      <c r="A168" s="2">
        <v>166</v>
      </c>
      <c r="B168" s="2" t="str">
        <f t="shared" si="5"/>
        <v>132</v>
      </c>
      <c r="C168" s="2" t="str">
        <f>J168&amp;COUNTIF($J$3:J168,J168)</f>
        <v>061</v>
      </c>
      <c r="D168" s="2" t="str">
        <f>STEP①【データ貼付】!D167&amp;STEP①【データ貼付】!E167</f>
        <v/>
      </c>
      <c r="E168" s="16">
        <f>STEP①【データ貼付】!G167+ROW()/1000000</f>
        <v>1.6799999999999999E-4</v>
      </c>
      <c r="F168" s="2">
        <f t="shared" si="6"/>
        <v>132</v>
      </c>
      <c r="G168" s="2">
        <f>STEP①【データ貼付】!A167</f>
        <v>0</v>
      </c>
      <c r="H168" s="2">
        <f>STEP①【データ貼付】!B167</f>
        <v>0</v>
      </c>
      <c r="I168" s="18">
        <f>STEP①【データ貼付】!C167</f>
        <v>0</v>
      </c>
      <c r="J168" s="2">
        <f>STEP①【データ貼付】!F167</f>
        <v>0</v>
      </c>
      <c r="K168" s="2">
        <f>STEP①【データ貼付】!G167</f>
        <v>0</v>
      </c>
      <c r="L168" s="2">
        <f>STEP①【データ貼付】!H167</f>
        <v>0</v>
      </c>
      <c r="M168" s="2">
        <f>STEP①【データ貼付】!I167</f>
        <v>0</v>
      </c>
      <c r="N168" s="2">
        <f>STEP①【データ貼付】!J167</f>
        <v>0</v>
      </c>
      <c r="O168" s="2">
        <f>STEP①【データ貼付】!K167</f>
        <v>0</v>
      </c>
    </row>
    <row r="169" spans="1:15" x14ac:dyDescent="0.15">
      <c r="A169" s="2">
        <v>167</v>
      </c>
      <c r="B169" s="2" t="str">
        <f t="shared" si="5"/>
        <v>131</v>
      </c>
      <c r="C169" s="2" t="str">
        <f>J169&amp;COUNTIF($J$3:J169,J169)</f>
        <v>062</v>
      </c>
      <c r="D169" s="2" t="str">
        <f>STEP①【データ貼付】!D168&amp;STEP①【データ貼付】!E168</f>
        <v/>
      </c>
      <c r="E169" s="16">
        <f>STEP①【データ貼付】!G168+ROW()/1000000</f>
        <v>1.6899999999999999E-4</v>
      </c>
      <c r="F169" s="2">
        <f t="shared" si="6"/>
        <v>131</v>
      </c>
      <c r="G169" s="2">
        <f>STEP①【データ貼付】!A168</f>
        <v>0</v>
      </c>
      <c r="H169" s="2">
        <f>STEP①【データ貼付】!B168</f>
        <v>0</v>
      </c>
      <c r="I169" s="18">
        <f>STEP①【データ貼付】!C168</f>
        <v>0</v>
      </c>
      <c r="J169" s="2">
        <f>STEP①【データ貼付】!F168</f>
        <v>0</v>
      </c>
      <c r="K169" s="2">
        <f>STEP①【データ貼付】!G168</f>
        <v>0</v>
      </c>
      <c r="L169" s="2">
        <f>STEP①【データ貼付】!H168</f>
        <v>0</v>
      </c>
      <c r="M169" s="2">
        <f>STEP①【データ貼付】!I168</f>
        <v>0</v>
      </c>
      <c r="N169" s="2">
        <f>STEP①【データ貼付】!J168</f>
        <v>0</v>
      </c>
      <c r="O169" s="2">
        <f>STEP①【データ貼付】!K168</f>
        <v>0</v>
      </c>
    </row>
    <row r="170" spans="1:15" x14ac:dyDescent="0.15">
      <c r="A170" s="2">
        <v>168</v>
      </c>
      <c r="B170" s="2" t="str">
        <f t="shared" si="5"/>
        <v>130</v>
      </c>
      <c r="C170" s="2" t="str">
        <f>J170&amp;COUNTIF($J$3:J170,J170)</f>
        <v>063</v>
      </c>
      <c r="D170" s="2" t="str">
        <f>STEP①【データ貼付】!D169&amp;STEP①【データ貼付】!E169</f>
        <v/>
      </c>
      <c r="E170" s="16">
        <f>STEP①【データ貼付】!G169+ROW()/1000000</f>
        <v>1.7000000000000001E-4</v>
      </c>
      <c r="F170" s="2">
        <f t="shared" si="6"/>
        <v>130</v>
      </c>
      <c r="G170" s="2">
        <f>STEP①【データ貼付】!A169</f>
        <v>0</v>
      </c>
      <c r="H170" s="2">
        <f>STEP①【データ貼付】!B169</f>
        <v>0</v>
      </c>
      <c r="I170" s="18">
        <f>STEP①【データ貼付】!C169</f>
        <v>0</v>
      </c>
      <c r="J170" s="2">
        <f>STEP①【データ貼付】!F169</f>
        <v>0</v>
      </c>
      <c r="K170" s="2">
        <f>STEP①【データ貼付】!G169</f>
        <v>0</v>
      </c>
      <c r="L170" s="2">
        <f>STEP①【データ貼付】!H169</f>
        <v>0</v>
      </c>
      <c r="M170" s="2">
        <f>STEP①【データ貼付】!I169</f>
        <v>0</v>
      </c>
      <c r="N170" s="2">
        <f>STEP①【データ貼付】!J169</f>
        <v>0</v>
      </c>
      <c r="O170" s="2">
        <f>STEP①【データ貼付】!K169</f>
        <v>0</v>
      </c>
    </row>
    <row r="171" spans="1:15" x14ac:dyDescent="0.15">
      <c r="A171" s="2">
        <v>169</v>
      </c>
      <c r="B171" s="2" t="str">
        <f t="shared" si="5"/>
        <v>129</v>
      </c>
      <c r="C171" s="2" t="str">
        <f>J171&amp;COUNTIF($J$3:J171,J171)</f>
        <v>064</v>
      </c>
      <c r="D171" s="2" t="str">
        <f>STEP①【データ貼付】!D170&amp;STEP①【データ貼付】!E170</f>
        <v/>
      </c>
      <c r="E171" s="16">
        <f>STEP①【データ貼付】!G170+ROW()/1000000</f>
        <v>1.7100000000000001E-4</v>
      </c>
      <c r="F171" s="2">
        <f t="shared" si="6"/>
        <v>129</v>
      </c>
      <c r="G171" s="2">
        <f>STEP①【データ貼付】!A170</f>
        <v>0</v>
      </c>
      <c r="H171" s="2">
        <f>STEP①【データ貼付】!B170</f>
        <v>0</v>
      </c>
      <c r="I171" s="18">
        <f>STEP①【データ貼付】!C170</f>
        <v>0</v>
      </c>
      <c r="J171" s="2">
        <f>STEP①【データ貼付】!F170</f>
        <v>0</v>
      </c>
      <c r="K171" s="2">
        <f>STEP①【データ貼付】!G170</f>
        <v>0</v>
      </c>
      <c r="L171" s="2">
        <f>STEP①【データ貼付】!H170</f>
        <v>0</v>
      </c>
      <c r="M171" s="2">
        <f>STEP①【データ貼付】!I170</f>
        <v>0</v>
      </c>
      <c r="N171" s="2">
        <f>STEP①【データ貼付】!J170</f>
        <v>0</v>
      </c>
      <c r="O171" s="2">
        <f>STEP①【データ貼付】!K170</f>
        <v>0</v>
      </c>
    </row>
    <row r="172" spans="1:15" x14ac:dyDescent="0.15">
      <c r="A172" s="2">
        <v>170</v>
      </c>
      <c r="B172" s="2" t="str">
        <f t="shared" si="5"/>
        <v>128</v>
      </c>
      <c r="C172" s="2" t="str">
        <f>J172&amp;COUNTIF($J$3:J172,J172)</f>
        <v>065</v>
      </c>
      <c r="D172" s="2" t="str">
        <f>STEP①【データ貼付】!D171&amp;STEP①【データ貼付】!E171</f>
        <v/>
      </c>
      <c r="E172" s="16">
        <f>STEP①【データ貼付】!G171+ROW()/1000000</f>
        <v>1.7200000000000001E-4</v>
      </c>
      <c r="F172" s="2">
        <f t="shared" si="6"/>
        <v>128</v>
      </c>
      <c r="G172" s="2">
        <f>STEP①【データ貼付】!A171</f>
        <v>0</v>
      </c>
      <c r="H172" s="2">
        <f>STEP①【データ貼付】!B171</f>
        <v>0</v>
      </c>
      <c r="I172" s="18">
        <f>STEP①【データ貼付】!C171</f>
        <v>0</v>
      </c>
      <c r="J172" s="2">
        <f>STEP①【データ貼付】!F171</f>
        <v>0</v>
      </c>
      <c r="K172" s="2">
        <f>STEP①【データ貼付】!G171</f>
        <v>0</v>
      </c>
      <c r="L172" s="2">
        <f>STEP①【データ貼付】!H171</f>
        <v>0</v>
      </c>
      <c r="M172" s="2">
        <f>STEP①【データ貼付】!I171</f>
        <v>0</v>
      </c>
      <c r="N172" s="2">
        <f>STEP①【データ貼付】!J171</f>
        <v>0</v>
      </c>
      <c r="O172" s="2">
        <f>STEP①【データ貼付】!K171</f>
        <v>0</v>
      </c>
    </row>
    <row r="173" spans="1:15" x14ac:dyDescent="0.15">
      <c r="A173" s="2">
        <v>171</v>
      </c>
      <c r="B173" s="2" t="str">
        <f t="shared" si="5"/>
        <v>127</v>
      </c>
      <c r="C173" s="2" t="str">
        <f>J173&amp;COUNTIF($J$3:J173,J173)</f>
        <v>066</v>
      </c>
      <c r="D173" s="2" t="str">
        <f>STEP①【データ貼付】!D172&amp;STEP①【データ貼付】!E172</f>
        <v/>
      </c>
      <c r="E173" s="16">
        <f>STEP①【データ貼付】!G172+ROW()/1000000</f>
        <v>1.73E-4</v>
      </c>
      <c r="F173" s="2">
        <f t="shared" si="6"/>
        <v>127</v>
      </c>
      <c r="G173" s="2">
        <f>STEP①【データ貼付】!A172</f>
        <v>0</v>
      </c>
      <c r="H173" s="2">
        <f>STEP①【データ貼付】!B172</f>
        <v>0</v>
      </c>
      <c r="I173" s="18">
        <f>STEP①【データ貼付】!C172</f>
        <v>0</v>
      </c>
      <c r="J173" s="2">
        <f>STEP①【データ貼付】!F172</f>
        <v>0</v>
      </c>
      <c r="K173" s="2">
        <f>STEP①【データ貼付】!G172</f>
        <v>0</v>
      </c>
      <c r="L173" s="2">
        <f>STEP①【データ貼付】!H172</f>
        <v>0</v>
      </c>
      <c r="M173" s="2">
        <f>STEP①【データ貼付】!I172</f>
        <v>0</v>
      </c>
      <c r="N173" s="2">
        <f>STEP①【データ貼付】!J172</f>
        <v>0</v>
      </c>
      <c r="O173" s="2">
        <f>STEP①【データ貼付】!K172</f>
        <v>0</v>
      </c>
    </row>
    <row r="174" spans="1:15" x14ac:dyDescent="0.15">
      <c r="A174" s="2">
        <v>172</v>
      </c>
      <c r="B174" s="2" t="str">
        <f t="shared" si="5"/>
        <v>126</v>
      </c>
      <c r="C174" s="2" t="str">
        <f>J174&amp;COUNTIF($J$3:J174,J174)</f>
        <v>067</v>
      </c>
      <c r="D174" s="2" t="str">
        <f>STEP①【データ貼付】!D173&amp;STEP①【データ貼付】!E173</f>
        <v/>
      </c>
      <c r="E174" s="16">
        <f>STEP①【データ貼付】!G173+ROW()/1000000</f>
        <v>1.74E-4</v>
      </c>
      <c r="F174" s="2">
        <f t="shared" si="6"/>
        <v>126</v>
      </c>
      <c r="G174" s="2">
        <f>STEP①【データ貼付】!A173</f>
        <v>0</v>
      </c>
      <c r="H174" s="2">
        <f>STEP①【データ貼付】!B173</f>
        <v>0</v>
      </c>
      <c r="I174" s="18">
        <f>STEP①【データ貼付】!C173</f>
        <v>0</v>
      </c>
      <c r="J174" s="2">
        <f>STEP①【データ貼付】!F173</f>
        <v>0</v>
      </c>
      <c r="K174" s="2">
        <f>STEP①【データ貼付】!G173</f>
        <v>0</v>
      </c>
      <c r="L174" s="2">
        <f>STEP①【データ貼付】!H173</f>
        <v>0</v>
      </c>
      <c r="M174" s="2">
        <f>STEP①【データ貼付】!I173</f>
        <v>0</v>
      </c>
      <c r="N174" s="2">
        <f>STEP①【データ貼付】!J173</f>
        <v>0</v>
      </c>
      <c r="O174" s="2">
        <f>STEP①【データ貼付】!K173</f>
        <v>0</v>
      </c>
    </row>
    <row r="175" spans="1:15" x14ac:dyDescent="0.15">
      <c r="A175" s="2">
        <v>173</v>
      </c>
      <c r="B175" s="2" t="str">
        <f t="shared" si="5"/>
        <v>125</v>
      </c>
      <c r="C175" s="2" t="str">
        <f>J175&amp;COUNTIF($J$3:J175,J175)</f>
        <v>068</v>
      </c>
      <c r="D175" s="2" t="str">
        <f>STEP①【データ貼付】!D174&amp;STEP①【データ貼付】!E174</f>
        <v/>
      </c>
      <c r="E175" s="16">
        <f>STEP①【データ貼付】!G174+ROW()/1000000</f>
        <v>1.75E-4</v>
      </c>
      <c r="F175" s="2">
        <f t="shared" si="6"/>
        <v>125</v>
      </c>
      <c r="G175" s="2">
        <f>STEP①【データ貼付】!A174</f>
        <v>0</v>
      </c>
      <c r="H175" s="2">
        <f>STEP①【データ貼付】!B174</f>
        <v>0</v>
      </c>
      <c r="I175" s="18">
        <f>STEP①【データ貼付】!C174</f>
        <v>0</v>
      </c>
      <c r="J175" s="2">
        <f>STEP①【データ貼付】!F174</f>
        <v>0</v>
      </c>
      <c r="K175" s="2">
        <f>STEP①【データ貼付】!G174</f>
        <v>0</v>
      </c>
      <c r="L175" s="2">
        <f>STEP①【データ貼付】!H174</f>
        <v>0</v>
      </c>
      <c r="M175" s="2">
        <f>STEP①【データ貼付】!I174</f>
        <v>0</v>
      </c>
      <c r="N175" s="2">
        <f>STEP①【データ貼付】!J174</f>
        <v>0</v>
      </c>
      <c r="O175" s="2">
        <f>STEP①【データ貼付】!K174</f>
        <v>0</v>
      </c>
    </row>
    <row r="176" spans="1:15" x14ac:dyDescent="0.15">
      <c r="A176" s="2">
        <v>174</v>
      </c>
      <c r="B176" s="2" t="str">
        <f t="shared" si="5"/>
        <v>124</v>
      </c>
      <c r="C176" s="2" t="str">
        <f>J176&amp;COUNTIF($J$3:J176,J176)</f>
        <v>069</v>
      </c>
      <c r="D176" s="2" t="str">
        <f>STEP①【データ貼付】!D175&amp;STEP①【データ貼付】!E175</f>
        <v/>
      </c>
      <c r="E176" s="16">
        <f>STEP①【データ貼付】!G175+ROW()/1000000</f>
        <v>1.76E-4</v>
      </c>
      <c r="F176" s="2">
        <f t="shared" si="6"/>
        <v>124</v>
      </c>
      <c r="G176" s="2">
        <f>STEP①【データ貼付】!A175</f>
        <v>0</v>
      </c>
      <c r="H176" s="2">
        <f>STEP①【データ貼付】!B175</f>
        <v>0</v>
      </c>
      <c r="I176" s="18">
        <f>STEP①【データ貼付】!C175</f>
        <v>0</v>
      </c>
      <c r="J176" s="2">
        <f>STEP①【データ貼付】!F175</f>
        <v>0</v>
      </c>
      <c r="K176" s="2">
        <f>STEP①【データ貼付】!G175</f>
        <v>0</v>
      </c>
      <c r="L176" s="2">
        <f>STEP①【データ貼付】!H175</f>
        <v>0</v>
      </c>
      <c r="M176" s="2">
        <f>STEP①【データ貼付】!I175</f>
        <v>0</v>
      </c>
      <c r="N176" s="2">
        <f>STEP①【データ貼付】!J175</f>
        <v>0</v>
      </c>
      <c r="O176" s="2">
        <f>STEP①【データ貼付】!K175</f>
        <v>0</v>
      </c>
    </row>
    <row r="177" spans="1:15" x14ac:dyDescent="0.15">
      <c r="A177" s="2">
        <v>175</v>
      </c>
      <c r="B177" s="2" t="str">
        <f t="shared" si="5"/>
        <v>123</v>
      </c>
      <c r="C177" s="2" t="str">
        <f>J177&amp;COUNTIF($J$3:J177,J177)</f>
        <v>070</v>
      </c>
      <c r="D177" s="2" t="str">
        <f>STEP①【データ貼付】!D176&amp;STEP①【データ貼付】!E176</f>
        <v/>
      </c>
      <c r="E177" s="16">
        <f>STEP①【データ貼付】!G176+ROW()/1000000</f>
        <v>1.7699999999999999E-4</v>
      </c>
      <c r="F177" s="2">
        <f t="shared" si="6"/>
        <v>123</v>
      </c>
      <c r="G177" s="2">
        <f>STEP①【データ貼付】!A176</f>
        <v>0</v>
      </c>
      <c r="H177" s="2">
        <f>STEP①【データ貼付】!B176</f>
        <v>0</v>
      </c>
      <c r="I177" s="18">
        <f>STEP①【データ貼付】!C176</f>
        <v>0</v>
      </c>
      <c r="J177" s="2">
        <f>STEP①【データ貼付】!F176</f>
        <v>0</v>
      </c>
      <c r="K177" s="2">
        <f>STEP①【データ貼付】!G176</f>
        <v>0</v>
      </c>
      <c r="L177" s="2">
        <f>STEP①【データ貼付】!H176</f>
        <v>0</v>
      </c>
      <c r="M177" s="2">
        <f>STEP①【データ貼付】!I176</f>
        <v>0</v>
      </c>
      <c r="N177" s="2">
        <f>STEP①【データ貼付】!J176</f>
        <v>0</v>
      </c>
      <c r="O177" s="2">
        <f>STEP①【データ貼付】!K176</f>
        <v>0</v>
      </c>
    </row>
    <row r="178" spans="1:15" x14ac:dyDescent="0.15">
      <c r="A178" s="2">
        <v>176</v>
      </c>
      <c r="B178" s="2" t="str">
        <f t="shared" si="5"/>
        <v>122</v>
      </c>
      <c r="C178" s="2" t="str">
        <f>J178&amp;COUNTIF($J$3:J178,J178)</f>
        <v>071</v>
      </c>
      <c r="D178" s="2" t="str">
        <f>STEP①【データ貼付】!D177&amp;STEP①【データ貼付】!E177</f>
        <v/>
      </c>
      <c r="E178" s="16">
        <f>STEP①【データ貼付】!G177+ROW()/1000000</f>
        <v>1.7799999999999999E-4</v>
      </c>
      <c r="F178" s="2">
        <f t="shared" si="6"/>
        <v>122</v>
      </c>
      <c r="G178" s="2">
        <f>STEP①【データ貼付】!A177</f>
        <v>0</v>
      </c>
      <c r="H178" s="2">
        <f>STEP①【データ貼付】!B177</f>
        <v>0</v>
      </c>
      <c r="I178" s="18">
        <f>STEP①【データ貼付】!C177</f>
        <v>0</v>
      </c>
      <c r="J178" s="2">
        <f>STEP①【データ貼付】!F177</f>
        <v>0</v>
      </c>
      <c r="K178" s="2">
        <f>STEP①【データ貼付】!G177</f>
        <v>0</v>
      </c>
      <c r="L178" s="2">
        <f>STEP①【データ貼付】!H177</f>
        <v>0</v>
      </c>
      <c r="M178" s="2">
        <f>STEP①【データ貼付】!I177</f>
        <v>0</v>
      </c>
      <c r="N178" s="2">
        <f>STEP①【データ貼付】!J177</f>
        <v>0</v>
      </c>
      <c r="O178" s="2">
        <f>STEP①【データ貼付】!K177</f>
        <v>0</v>
      </c>
    </row>
    <row r="179" spans="1:15" x14ac:dyDescent="0.15">
      <c r="A179" s="2">
        <v>177</v>
      </c>
      <c r="B179" s="2" t="str">
        <f t="shared" si="5"/>
        <v>121</v>
      </c>
      <c r="C179" s="2" t="str">
        <f>J179&amp;COUNTIF($J$3:J179,J179)</f>
        <v>072</v>
      </c>
      <c r="D179" s="2" t="str">
        <f>STEP①【データ貼付】!D178&amp;STEP①【データ貼付】!E178</f>
        <v/>
      </c>
      <c r="E179" s="16">
        <f>STEP①【データ貼付】!G178+ROW()/1000000</f>
        <v>1.7899999999999999E-4</v>
      </c>
      <c r="F179" s="2">
        <f t="shared" si="6"/>
        <v>121</v>
      </c>
      <c r="G179" s="2">
        <f>STEP①【データ貼付】!A178</f>
        <v>0</v>
      </c>
      <c r="H179" s="2">
        <f>STEP①【データ貼付】!B178</f>
        <v>0</v>
      </c>
      <c r="I179" s="18">
        <f>STEP①【データ貼付】!C178</f>
        <v>0</v>
      </c>
      <c r="J179" s="2">
        <f>STEP①【データ貼付】!F178</f>
        <v>0</v>
      </c>
      <c r="K179" s="2">
        <f>STEP①【データ貼付】!G178</f>
        <v>0</v>
      </c>
      <c r="L179" s="2">
        <f>STEP①【データ貼付】!H178</f>
        <v>0</v>
      </c>
      <c r="M179" s="2">
        <f>STEP①【データ貼付】!I178</f>
        <v>0</v>
      </c>
      <c r="N179" s="2">
        <f>STEP①【データ貼付】!J178</f>
        <v>0</v>
      </c>
      <c r="O179" s="2">
        <f>STEP①【データ貼付】!K178</f>
        <v>0</v>
      </c>
    </row>
    <row r="180" spans="1:15" x14ac:dyDescent="0.15">
      <c r="A180" s="2">
        <v>178</v>
      </c>
      <c r="B180" s="2" t="str">
        <f t="shared" si="5"/>
        <v>120</v>
      </c>
      <c r="C180" s="2" t="str">
        <f>J180&amp;COUNTIF($J$3:J180,J180)</f>
        <v>073</v>
      </c>
      <c r="D180" s="2" t="str">
        <f>STEP①【データ貼付】!D179&amp;STEP①【データ貼付】!E179</f>
        <v/>
      </c>
      <c r="E180" s="16">
        <f>STEP①【データ貼付】!G179+ROW()/1000000</f>
        <v>1.8000000000000001E-4</v>
      </c>
      <c r="F180" s="2">
        <f t="shared" si="6"/>
        <v>120</v>
      </c>
      <c r="G180" s="2">
        <f>STEP①【データ貼付】!A179</f>
        <v>0</v>
      </c>
      <c r="H180" s="2">
        <f>STEP①【データ貼付】!B179</f>
        <v>0</v>
      </c>
      <c r="I180" s="18">
        <f>STEP①【データ貼付】!C179</f>
        <v>0</v>
      </c>
      <c r="J180" s="2">
        <f>STEP①【データ貼付】!F179</f>
        <v>0</v>
      </c>
      <c r="K180" s="2">
        <f>STEP①【データ貼付】!G179</f>
        <v>0</v>
      </c>
      <c r="L180" s="2">
        <f>STEP①【データ貼付】!H179</f>
        <v>0</v>
      </c>
      <c r="M180" s="2">
        <f>STEP①【データ貼付】!I179</f>
        <v>0</v>
      </c>
      <c r="N180" s="2">
        <f>STEP①【データ貼付】!J179</f>
        <v>0</v>
      </c>
      <c r="O180" s="2">
        <f>STEP①【データ貼付】!K179</f>
        <v>0</v>
      </c>
    </row>
    <row r="181" spans="1:15" x14ac:dyDescent="0.15">
      <c r="A181" s="2">
        <v>179</v>
      </c>
      <c r="B181" s="2" t="str">
        <f t="shared" si="5"/>
        <v>119</v>
      </c>
      <c r="C181" s="2" t="str">
        <f>J181&amp;COUNTIF($J$3:J181,J181)</f>
        <v>074</v>
      </c>
      <c r="D181" s="2" t="str">
        <f>STEP①【データ貼付】!D180&amp;STEP①【データ貼付】!E180</f>
        <v/>
      </c>
      <c r="E181" s="16">
        <f>STEP①【データ貼付】!G180+ROW()/1000000</f>
        <v>1.8100000000000001E-4</v>
      </c>
      <c r="F181" s="2">
        <f t="shared" si="6"/>
        <v>119</v>
      </c>
      <c r="G181" s="2">
        <f>STEP①【データ貼付】!A180</f>
        <v>0</v>
      </c>
      <c r="H181" s="2">
        <f>STEP①【データ貼付】!B180</f>
        <v>0</v>
      </c>
      <c r="I181" s="18">
        <f>STEP①【データ貼付】!C180</f>
        <v>0</v>
      </c>
      <c r="J181" s="2">
        <f>STEP①【データ貼付】!F180</f>
        <v>0</v>
      </c>
      <c r="K181" s="2">
        <f>STEP①【データ貼付】!G180</f>
        <v>0</v>
      </c>
      <c r="L181" s="2">
        <f>STEP①【データ貼付】!H180</f>
        <v>0</v>
      </c>
      <c r="M181" s="2">
        <f>STEP①【データ貼付】!I180</f>
        <v>0</v>
      </c>
      <c r="N181" s="2">
        <f>STEP①【データ貼付】!J180</f>
        <v>0</v>
      </c>
      <c r="O181" s="2">
        <f>STEP①【データ貼付】!K180</f>
        <v>0</v>
      </c>
    </row>
    <row r="182" spans="1:15" x14ac:dyDescent="0.15">
      <c r="A182" s="2">
        <v>180</v>
      </c>
      <c r="B182" s="2" t="str">
        <f t="shared" si="5"/>
        <v>118</v>
      </c>
      <c r="C182" s="2" t="str">
        <f>J182&amp;COUNTIF($J$3:J182,J182)</f>
        <v>075</v>
      </c>
      <c r="D182" s="2" t="str">
        <f>STEP①【データ貼付】!D181&amp;STEP①【データ貼付】!E181</f>
        <v/>
      </c>
      <c r="E182" s="16">
        <f>STEP①【データ貼付】!G181+ROW()/1000000</f>
        <v>1.8200000000000001E-4</v>
      </c>
      <c r="F182" s="2">
        <f t="shared" si="6"/>
        <v>118</v>
      </c>
      <c r="G182" s="2">
        <f>STEP①【データ貼付】!A181</f>
        <v>0</v>
      </c>
      <c r="H182" s="2">
        <f>STEP①【データ貼付】!B181</f>
        <v>0</v>
      </c>
      <c r="I182" s="18">
        <f>STEP①【データ貼付】!C181</f>
        <v>0</v>
      </c>
      <c r="J182" s="2">
        <f>STEP①【データ貼付】!F181</f>
        <v>0</v>
      </c>
      <c r="K182" s="2">
        <f>STEP①【データ貼付】!G181</f>
        <v>0</v>
      </c>
      <c r="L182" s="2">
        <f>STEP①【データ貼付】!H181</f>
        <v>0</v>
      </c>
      <c r="M182" s="2">
        <f>STEP①【データ貼付】!I181</f>
        <v>0</v>
      </c>
      <c r="N182" s="2">
        <f>STEP①【データ貼付】!J181</f>
        <v>0</v>
      </c>
      <c r="O182" s="2">
        <f>STEP①【データ貼付】!K181</f>
        <v>0</v>
      </c>
    </row>
    <row r="183" spans="1:15" x14ac:dyDescent="0.15">
      <c r="A183" s="2">
        <v>181</v>
      </c>
      <c r="B183" s="2" t="str">
        <f t="shared" si="5"/>
        <v>117</v>
      </c>
      <c r="C183" s="2" t="str">
        <f>J183&amp;COUNTIF($J$3:J183,J183)</f>
        <v>076</v>
      </c>
      <c r="D183" s="2" t="str">
        <f>STEP①【データ貼付】!D182&amp;STEP①【データ貼付】!E182</f>
        <v/>
      </c>
      <c r="E183" s="16">
        <f>STEP①【データ貼付】!G182+ROW()/1000000</f>
        <v>1.83E-4</v>
      </c>
      <c r="F183" s="2">
        <f t="shared" si="6"/>
        <v>117</v>
      </c>
      <c r="G183" s="2">
        <f>STEP①【データ貼付】!A182</f>
        <v>0</v>
      </c>
      <c r="H183" s="2">
        <f>STEP①【データ貼付】!B182</f>
        <v>0</v>
      </c>
      <c r="I183" s="18">
        <f>STEP①【データ貼付】!C182</f>
        <v>0</v>
      </c>
      <c r="J183" s="2">
        <f>STEP①【データ貼付】!F182</f>
        <v>0</v>
      </c>
      <c r="K183" s="2">
        <f>STEP①【データ貼付】!G182</f>
        <v>0</v>
      </c>
      <c r="L183" s="2">
        <f>STEP①【データ貼付】!H182</f>
        <v>0</v>
      </c>
      <c r="M183" s="2">
        <f>STEP①【データ貼付】!I182</f>
        <v>0</v>
      </c>
      <c r="N183" s="2">
        <f>STEP①【データ貼付】!J182</f>
        <v>0</v>
      </c>
      <c r="O183" s="2">
        <f>STEP①【データ貼付】!K182</f>
        <v>0</v>
      </c>
    </row>
    <row r="184" spans="1:15" x14ac:dyDescent="0.15">
      <c r="A184" s="2">
        <v>182</v>
      </c>
      <c r="B184" s="2" t="str">
        <f t="shared" si="5"/>
        <v>116</v>
      </c>
      <c r="C184" s="2" t="str">
        <f>J184&amp;COUNTIF($J$3:J184,J184)</f>
        <v>077</v>
      </c>
      <c r="D184" s="2" t="str">
        <f>STEP①【データ貼付】!D183&amp;STEP①【データ貼付】!E183</f>
        <v/>
      </c>
      <c r="E184" s="16">
        <f>STEP①【データ貼付】!G183+ROW()/1000000</f>
        <v>1.84E-4</v>
      </c>
      <c r="F184" s="2">
        <f t="shared" si="6"/>
        <v>116</v>
      </c>
      <c r="G184" s="2">
        <f>STEP①【データ貼付】!A183</f>
        <v>0</v>
      </c>
      <c r="H184" s="2">
        <f>STEP①【データ貼付】!B183</f>
        <v>0</v>
      </c>
      <c r="I184" s="18">
        <f>STEP①【データ貼付】!C183</f>
        <v>0</v>
      </c>
      <c r="J184" s="2">
        <f>STEP①【データ貼付】!F183</f>
        <v>0</v>
      </c>
      <c r="K184" s="2">
        <f>STEP①【データ貼付】!G183</f>
        <v>0</v>
      </c>
      <c r="L184" s="2">
        <f>STEP①【データ貼付】!H183</f>
        <v>0</v>
      </c>
      <c r="M184" s="2">
        <f>STEP①【データ貼付】!I183</f>
        <v>0</v>
      </c>
      <c r="N184" s="2">
        <f>STEP①【データ貼付】!J183</f>
        <v>0</v>
      </c>
      <c r="O184" s="2">
        <f>STEP①【データ貼付】!K183</f>
        <v>0</v>
      </c>
    </row>
    <row r="185" spans="1:15" x14ac:dyDescent="0.15">
      <c r="A185" s="2">
        <v>183</v>
      </c>
      <c r="B185" s="2" t="str">
        <f t="shared" si="5"/>
        <v>115</v>
      </c>
      <c r="C185" s="2" t="str">
        <f>J185&amp;COUNTIF($J$3:J185,J185)</f>
        <v>078</v>
      </c>
      <c r="D185" s="2" t="str">
        <f>STEP①【データ貼付】!D184&amp;STEP①【データ貼付】!E184</f>
        <v/>
      </c>
      <c r="E185" s="16">
        <f>STEP①【データ貼付】!G184+ROW()/1000000</f>
        <v>1.85E-4</v>
      </c>
      <c r="F185" s="2">
        <f t="shared" si="6"/>
        <v>115</v>
      </c>
      <c r="G185" s="2">
        <f>STEP①【データ貼付】!A184</f>
        <v>0</v>
      </c>
      <c r="H185" s="2">
        <f>STEP①【データ貼付】!B184</f>
        <v>0</v>
      </c>
      <c r="I185" s="18">
        <f>STEP①【データ貼付】!C184</f>
        <v>0</v>
      </c>
      <c r="J185" s="2">
        <f>STEP①【データ貼付】!F184</f>
        <v>0</v>
      </c>
      <c r="K185" s="2">
        <f>STEP①【データ貼付】!G184</f>
        <v>0</v>
      </c>
      <c r="L185" s="2">
        <f>STEP①【データ貼付】!H184</f>
        <v>0</v>
      </c>
      <c r="M185" s="2">
        <f>STEP①【データ貼付】!I184</f>
        <v>0</v>
      </c>
      <c r="N185" s="2">
        <f>STEP①【データ貼付】!J184</f>
        <v>0</v>
      </c>
      <c r="O185" s="2">
        <f>STEP①【データ貼付】!K184</f>
        <v>0</v>
      </c>
    </row>
    <row r="186" spans="1:15" x14ac:dyDescent="0.15">
      <c r="A186" s="2">
        <v>184</v>
      </c>
      <c r="B186" s="2" t="str">
        <f t="shared" si="5"/>
        <v>114</v>
      </c>
      <c r="C186" s="2" t="str">
        <f>J186&amp;COUNTIF($J$3:J186,J186)</f>
        <v>079</v>
      </c>
      <c r="D186" s="2" t="str">
        <f>STEP①【データ貼付】!D185&amp;STEP①【データ貼付】!E185</f>
        <v/>
      </c>
      <c r="E186" s="16">
        <f>STEP①【データ貼付】!G185+ROW()/1000000</f>
        <v>1.8599999999999999E-4</v>
      </c>
      <c r="F186" s="2">
        <f t="shared" si="6"/>
        <v>114</v>
      </c>
      <c r="G186" s="2">
        <f>STEP①【データ貼付】!A185</f>
        <v>0</v>
      </c>
      <c r="H186" s="2">
        <f>STEP①【データ貼付】!B185</f>
        <v>0</v>
      </c>
      <c r="I186" s="18">
        <f>STEP①【データ貼付】!C185</f>
        <v>0</v>
      </c>
      <c r="J186" s="2">
        <f>STEP①【データ貼付】!F185</f>
        <v>0</v>
      </c>
      <c r="K186" s="2">
        <f>STEP①【データ貼付】!G185</f>
        <v>0</v>
      </c>
      <c r="L186" s="2">
        <f>STEP①【データ貼付】!H185</f>
        <v>0</v>
      </c>
      <c r="M186" s="2">
        <f>STEP①【データ貼付】!I185</f>
        <v>0</v>
      </c>
      <c r="N186" s="2">
        <f>STEP①【データ貼付】!J185</f>
        <v>0</v>
      </c>
      <c r="O186" s="2">
        <f>STEP①【データ貼付】!K185</f>
        <v>0</v>
      </c>
    </row>
    <row r="187" spans="1:15" x14ac:dyDescent="0.15">
      <c r="A187" s="2">
        <v>185</v>
      </c>
      <c r="B187" s="2" t="str">
        <f t="shared" si="5"/>
        <v>113</v>
      </c>
      <c r="C187" s="2" t="str">
        <f>J187&amp;COUNTIF($J$3:J187,J187)</f>
        <v>080</v>
      </c>
      <c r="D187" s="2" t="str">
        <f>STEP①【データ貼付】!D186&amp;STEP①【データ貼付】!E186</f>
        <v/>
      </c>
      <c r="E187" s="16">
        <f>STEP①【データ貼付】!G186+ROW()/1000000</f>
        <v>1.8699999999999999E-4</v>
      </c>
      <c r="F187" s="2">
        <f t="shared" si="6"/>
        <v>113</v>
      </c>
      <c r="G187" s="2">
        <f>STEP①【データ貼付】!A186</f>
        <v>0</v>
      </c>
      <c r="H187" s="2">
        <f>STEP①【データ貼付】!B186</f>
        <v>0</v>
      </c>
      <c r="I187" s="18">
        <f>STEP①【データ貼付】!C186</f>
        <v>0</v>
      </c>
      <c r="J187" s="2">
        <f>STEP①【データ貼付】!F186</f>
        <v>0</v>
      </c>
      <c r="K187" s="2">
        <f>STEP①【データ貼付】!G186</f>
        <v>0</v>
      </c>
      <c r="L187" s="2">
        <f>STEP①【データ貼付】!H186</f>
        <v>0</v>
      </c>
      <c r="M187" s="2">
        <f>STEP①【データ貼付】!I186</f>
        <v>0</v>
      </c>
      <c r="N187" s="2">
        <f>STEP①【データ貼付】!J186</f>
        <v>0</v>
      </c>
      <c r="O187" s="2">
        <f>STEP①【データ貼付】!K186</f>
        <v>0</v>
      </c>
    </row>
    <row r="188" spans="1:15" x14ac:dyDescent="0.15">
      <c r="A188" s="2">
        <v>186</v>
      </c>
      <c r="B188" s="2" t="str">
        <f t="shared" si="5"/>
        <v>112</v>
      </c>
      <c r="C188" s="2" t="str">
        <f>J188&amp;COUNTIF($J$3:J188,J188)</f>
        <v>081</v>
      </c>
      <c r="D188" s="2" t="str">
        <f>STEP①【データ貼付】!D187&amp;STEP①【データ貼付】!E187</f>
        <v/>
      </c>
      <c r="E188" s="16">
        <f>STEP①【データ貼付】!G187+ROW()/1000000</f>
        <v>1.8799999999999999E-4</v>
      </c>
      <c r="F188" s="2">
        <f t="shared" si="6"/>
        <v>112</v>
      </c>
      <c r="G188" s="2">
        <f>STEP①【データ貼付】!A187</f>
        <v>0</v>
      </c>
      <c r="H188" s="2">
        <f>STEP①【データ貼付】!B187</f>
        <v>0</v>
      </c>
      <c r="I188" s="18">
        <f>STEP①【データ貼付】!C187</f>
        <v>0</v>
      </c>
      <c r="J188" s="2">
        <f>STEP①【データ貼付】!F187</f>
        <v>0</v>
      </c>
      <c r="K188" s="2">
        <f>STEP①【データ貼付】!G187</f>
        <v>0</v>
      </c>
      <c r="L188" s="2">
        <f>STEP①【データ貼付】!H187</f>
        <v>0</v>
      </c>
      <c r="M188" s="2">
        <f>STEP①【データ貼付】!I187</f>
        <v>0</v>
      </c>
      <c r="N188" s="2">
        <f>STEP①【データ貼付】!J187</f>
        <v>0</v>
      </c>
      <c r="O188" s="2">
        <f>STEP①【データ貼付】!K187</f>
        <v>0</v>
      </c>
    </row>
    <row r="189" spans="1:15" x14ac:dyDescent="0.15">
      <c r="A189" s="2">
        <v>187</v>
      </c>
      <c r="B189" s="2" t="str">
        <f t="shared" si="5"/>
        <v>111</v>
      </c>
      <c r="C189" s="2" t="str">
        <f>J189&amp;COUNTIF($J$3:J189,J189)</f>
        <v>082</v>
      </c>
      <c r="D189" s="2" t="str">
        <f>STEP①【データ貼付】!D188&amp;STEP①【データ貼付】!E188</f>
        <v/>
      </c>
      <c r="E189" s="16">
        <f>STEP①【データ貼付】!G188+ROW()/1000000</f>
        <v>1.8900000000000001E-4</v>
      </c>
      <c r="F189" s="2">
        <f t="shared" si="6"/>
        <v>111</v>
      </c>
      <c r="G189" s="2">
        <f>STEP①【データ貼付】!A188</f>
        <v>0</v>
      </c>
      <c r="H189" s="2">
        <f>STEP①【データ貼付】!B188</f>
        <v>0</v>
      </c>
      <c r="I189" s="18">
        <f>STEP①【データ貼付】!C188</f>
        <v>0</v>
      </c>
      <c r="J189" s="2">
        <f>STEP①【データ貼付】!F188</f>
        <v>0</v>
      </c>
      <c r="K189" s="2">
        <f>STEP①【データ貼付】!G188</f>
        <v>0</v>
      </c>
      <c r="L189" s="2">
        <f>STEP①【データ貼付】!H188</f>
        <v>0</v>
      </c>
      <c r="M189" s="2">
        <f>STEP①【データ貼付】!I188</f>
        <v>0</v>
      </c>
      <c r="N189" s="2">
        <f>STEP①【データ貼付】!J188</f>
        <v>0</v>
      </c>
      <c r="O189" s="2">
        <f>STEP①【データ貼付】!K188</f>
        <v>0</v>
      </c>
    </row>
    <row r="190" spans="1:15" x14ac:dyDescent="0.15">
      <c r="A190" s="2">
        <v>188</v>
      </c>
      <c r="B190" s="2" t="str">
        <f t="shared" si="5"/>
        <v>110</v>
      </c>
      <c r="C190" s="2" t="str">
        <f>J190&amp;COUNTIF($J$3:J190,J190)</f>
        <v>083</v>
      </c>
      <c r="D190" s="2" t="str">
        <f>STEP①【データ貼付】!D189&amp;STEP①【データ貼付】!E189</f>
        <v/>
      </c>
      <c r="E190" s="16">
        <f>STEP①【データ貼付】!G189+ROW()/1000000</f>
        <v>1.9000000000000001E-4</v>
      </c>
      <c r="F190" s="2">
        <f t="shared" si="6"/>
        <v>110</v>
      </c>
      <c r="G190" s="2">
        <f>STEP①【データ貼付】!A189</f>
        <v>0</v>
      </c>
      <c r="H190" s="2">
        <f>STEP①【データ貼付】!B189</f>
        <v>0</v>
      </c>
      <c r="I190" s="18">
        <f>STEP①【データ貼付】!C189</f>
        <v>0</v>
      </c>
      <c r="J190" s="2">
        <f>STEP①【データ貼付】!F189</f>
        <v>0</v>
      </c>
      <c r="K190" s="2">
        <f>STEP①【データ貼付】!G189</f>
        <v>0</v>
      </c>
      <c r="L190" s="2">
        <f>STEP①【データ貼付】!H189</f>
        <v>0</v>
      </c>
      <c r="M190" s="2">
        <f>STEP①【データ貼付】!I189</f>
        <v>0</v>
      </c>
      <c r="N190" s="2">
        <f>STEP①【データ貼付】!J189</f>
        <v>0</v>
      </c>
      <c r="O190" s="2">
        <f>STEP①【データ貼付】!K189</f>
        <v>0</v>
      </c>
    </row>
    <row r="191" spans="1:15" x14ac:dyDescent="0.15">
      <c r="A191" s="2">
        <v>189</v>
      </c>
      <c r="B191" s="2" t="str">
        <f t="shared" si="5"/>
        <v>109</v>
      </c>
      <c r="C191" s="2" t="str">
        <f>J191&amp;COUNTIF($J$3:J191,J191)</f>
        <v>084</v>
      </c>
      <c r="D191" s="2" t="str">
        <f>STEP①【データ貼付】!D190&amp;STEP①【データ貼付】!E190</f>
        <v/>
      </c>
      <c r="E191" s="16">
        <f>STEP①【データ貼付】!G190+ROW()/1000000</f>
        <v>1.9100000000000001E-4</v>
      </c>
      <c r="F191" s="2">
        <f t="shared" si="6"/>
        <v>109</v>
      </c>
      <c r="G191" s="2">
        <f>STEP①【データ貼付】!A190</f>
        <v>0</v>
      </c>
      <c r="H191" s="2">
        <f>STEP①【データ貼付】!B190</f>
        <v>0</v>
      </c>
      <c r="I191" s="18">
        <f>STEP①【データ貼付】!C190</f>
        <v>0</v>
      </c>
      <c r="J191" s="2">
        <f>STEP①【データ貼付】!F190</f>
        <v>0</v>
      </c>
      <c r="K191" s="2">
        <f>STEP①【データ貼付】!G190</f>
        <v>0</v>
      </c>
      <c r="L191" s="2">
        <f>STEP①【データ貼付】!H190</f>
        <v>0</v>
      </c>
      <c r="M191" s="2">
        <f>STEP①【データ貼付】!I190</f>
        <v>0</v>
      </c>
      <c r="N191" s="2">
        <f>STEP①【データ貼付】!J190</f>
        <v>0</v>
      </c>
      <c r="O191" s="2">
        <f>STEP①【データ貼付】!K190</f>
        <v>0</v>
      </c>
    </row>
    <row r="192" spans="1:15" x14ac:dyDescent="0.15">
      <c r="A192" s="2">
        <v>190</v>
      </c>
      <c r="B192" s="2" t="str">
        <f t="shared" si="5"/>
        <v>108</v>
      </c>
      <c r="C192" s="2" t="str">
        <f>J192&amp;COUNTIF($J$3:J192,J192)</f>
        <v>085</v>
      </c>
      <c r="D192" s="2" t="str">
        <f>STEP①【データ貼付】!D191&amp;STEP①【データ貼付】!E191</f>
        <v/>
      </c>
      <c r="E192" s="16">
        <f>STEP①【データ貼付】!G191+ROW()/1000000</f>
        <v>1.92E-4</v>
      </c>
      <c r="F192" s="2">
        <f t="shared" si="6"/>
        <v>108</v>
      </c>
      <c r="G192" s="2">
        <f>STEP①【データ貼付】!A191</f>
        <v>0</v>
      </c>
      <c r="H192" s="2">
        <f>STEP①【データ貼付】!B191</f>
        <v>0</v>
      </c>
      <c r="I192" s="18">
        <f>STEP①【データ貼付】!C191</f>
        <v>0</v>
      </c>
      <c r="J192" s="2">
        <f>STEP①【データ貼付】!F191</f>
        <v>0</v>
      </c>
      <c r="K192" s="2">
        <f>STEP①【データ貼付】!G191</f>
        <v>0</v>
      </c>
      <c r="L192" s="2">
        <f>STEP①【データ貼付】!H191</f>
        <v>0</v>
      </c>
      <c r="M192" s="2">
        <f>STEP①【データ貼付】!I191</f>
        <v>0</v>
      </c>
      <c r="N192" s="2">
        <f>STEP①【データ貼付】!J191</f>
        <v>0</v>
      </c>
      <c r="O192" s="2">
        <f>STEP①【データ貼付】!K191</f>
        <v>0</v>
      </c>
    </row>
    <row r="193" spans="1:15" x14ac:dyDescent="0.15">
      <c r="A193" s="2">
        <v>191</v>
      </c>
      <c r="B193" s="2" t="str">
        <f t="shared" si="5"/>
        <v>107</v>
      </c>
      <c r="C193" s="2" t="str">
        <f>J193&amp;COUNTIF($J$3:J193,J193)</f>
        <v>086</v>
      </c>
      <c r="D193" s="2" t="str">
        <f>STEP①【データ貼付】!D192&amp;STEP①【データ貼付】!E192</f>
        <v/>
      </c>
      <c r="E193" s="16">
        <f>STEP①【データ貼付】!G192+ROW()/1000000</f>
        <v>1.93E-4</v>
      </c>
      <c r="F193" s="2">
        <f t="shared" si="6"/>
        <v>107</v>
      </c>
      <c r="G193" s="2">
        <f>STEP①【データ貼付】!A192</f>
        <v>0</v>
      </c>
      <c r="H193" s="2">
        <f>STEP①【データ貼付】!B192</f>
        <v>0</v>
      </c>
      <c r="I193" s="18">
        <f>STEP①【データ貼付】!C192</f>
        <v>0</v>
      </c>
      <c r="J193" s="2">
        <f>STEP①【データ貼付】!F192</f>
        <v>0</v>
      </c>
      <c r="K193" s="2">
        <f>STEP①【データ貼付】!G192</f>
        <v>0</v>
      </c>
      <c r="L193" s="2">
        <f>STEP①【データ貼付】!H192</f>
        <v>0</v>
      </c>
      <c r="M193" s="2">
        <f>STEP①【データ貼付】!I192</f>
        <v>0</v>
      </c>
      <c r="N193" s="2">
        <f>STEP①【データ貼付】!J192</f>
        <v>0</v>
      </c>
      <c r="O193" s="2">
        <f>STEP①【データ貼付】!K192</f>
        <v>0</v>
      </c>
    </row>
    <row r="194" spans="1:15" x14ac:dyDescent="0.15">
      <c r="A194" s="2">
        <v>192</v>
      </c>
      <c r="B194" s="2" t="str">
        <f t="shared" si="5"/>
        <v>106</v>
      </c>
      <c r="C194" s="2" t="str">
        <f>J194&amp;COUNTIF($J$3:J194,J194)</f>
        <v>087</v>
      </c>
      <c r="D194" s="2" t="str">
        <f>STEP①【データ貼付】!D193&amp;STEP①【データ貼付】!E193</f>
        <v/>
      </c>
      <c r="E194" s="16">
        <f>STEP①【データ貼付】!G193+ROW()/1000000</f>
        <v>1.94E-4</v>
      </c>
      <c r="F194" s="2">
        <f t="shared" si="6"/>
        <v>106</v>
      </c>
      <c r="G194" s="2">
        <f>STEP①【データ貼付】!A193</f>
        <v>0</v>
      </c>
      <c r="H194" s="2">
        <f>STEP①【データ貼付】!B193</f>
        <v>0</v>
      </c>
      <c r="I194" s="18">
        <f>STEP①【データ貼付】!C193</f>
        <v>0</v>
      </c>
      <c r="J194" s="2">
        <f>STEP①【データ貼付】!F193</f>
        <v>0</v>
      </c>
      <c r="K194" s="2">
        <f>STEP①【データ貼付】!G193</f>
        <v>0</v>
      </c>
      <c r="L194" s="2">
        <f>STEP①【データ貼付】!H193</f>
        <v>0</v>
      </c>
      <c r="M194" s="2">
        <f>STEP①【データ貼付】!I193</f>
        <v>0</v>
      </c>
      <c r="N194" s="2">
        <f>STEP①【データ貼付】!J193</f>
        <v>0</v>
      </c>
      <c r="O194" s="2">
        <f>STEP①【データ貼付】!K193</f>
        <v>0</v>
      </c>
    </row>
    <row r="195" spans="1:15" x14ac:dyDescent="0.15">
      <c r="A195" s="2">
        <v>193</v>
      </c>
      <c r="B195" s="2" t="str">
        <f t="shared" si="5"/>
        <v>105</v>
      </c>
      <c r="C195" s="2" t="str">
        <f>J195&amp;COUNTIF($J$3:J195,J195)</f>
        <v>088</v>
      </c>
      <c r="D195" s="2" t="str">
        <f>STEP①【データ貼付】!D194&amp;STEP①【データ貼付】!E194</f>
        <v/>
      </c>
      <c r="E195" s="16">
        <f>STEP①【データ貼付】!G194+ROW()/1000000</f>
        <v>1.95E-4</v>
      </c>
      <c r="F195" s="2">
        <f t="shared" si="6"/>
        <v>105</v>
      </c>
      <c r="G195" s="2">
        <f>STEP①【データ貼付】!A194</f>
        <v>0</v>
      </c>
      <c r="H195" s="2">
        <f>STEP①【データ貼付】!B194</f>
        <v>0</v>
      </c>
      <c r="I195" s="18">
        <f>STEP①【データ貼付】!C194</f>
        <v>0</v>
      </c>
      <c r="J195" s="2">
        <f>STEP①【データ貼付】!F194</f>
        <v>0</v>
      </c>
      <c r="K195" s="2">
        <f>STEP①【データ貼付】!G194</f>
        <v>0</v>
      </c>
      <c r="L195" s="2">
        <f>STEP①【データ貼付】!H194</f>
        <v>0</v>
      </c>
      <c r="M195" s="2">
        <f>STEP①【データ貼付】!I194</f>
        <v>0</v>
      </c>
      <c r="N195" s="2">
        <f>STEP①【データ貼付】!J194</f>
        <v>0</v>
      </c>
      <c r="O195" s="2">
        <f>STEP①【データ貼付】!K194</f>
        <v>0</v>
      </c>
    </row>
    <row r="196" spans="1:15" x14ac:dyDescent="0.15">
      <c r="A196" s="2">
        <v>194</v>
      </c>
      <c r="B196" s="2" t="str">
        <f t="shared" ref="B196:B259" si="7">D196&amp;F196</f>
        <v>104</v>
      </c>
      <c r="C196" s="2" t="str">
        <f>J196&amp;COUNTIF($J$3:J196,J196)</f>
        <v>089</v>
      </c>
      <c r="D196" s="2" t="str">
        <f>STEP①【データ貼付】!D195&amp;STEP①【データ貼付】!E195</f>
        <v/>
      </c>
      <c r="E196" s="16">
        <f>STEP①【データ貼付】!G195+ROW()/1000000</f>
        <v>1.9599999999999999E-4</v>
      </c>
      <c r="F196" s="2">
        <f t="shared" ref="F196:F259" si="8">SUMPRODUCT(($D$3:$D$299=D196)*($E$3:$E$299&gt;E196))+1</f>
        <v>104</v>
      </c>
      <c r="G196" s="2">
        <f>STEP①【データ貼付】!A195</f>
        <v>0</v>
      </c>
      <c r="H196" s="2">
        <f>STEP①【データ貼付】!B195</f>
        <v>0</v>
      </c>
      <c r="I196" s="18">
        <f>STEP①【データ貼付】!C195</f>
        <v>0</v>
      </c>
      <c r="J196" s="2">
        <f>STEP①【データ貼付】!F195</f>
        <v>0</v>
      </c>
      <c r="K196" s="2">
        <f>STEP①【データ貼付】!G195</f>
        <v>0</v>
      </c>
      <c r="L196" s="2">
        <f>STEP①【データ貼付】!H195</f>
        <v>0</v>
      </c>
      <c r="M196" s="2">
        <f>STEP①【データ貼付】!I195</f>
        <v>0</v>
      </c>
      <c r="N196" s="2">
        <f>STEP①【データ貼付】!J195</f>
        <v>0</v>
      </c>
      <c r="O196" s="2">
        <f>STEP①【データ貼付】!K195</f>
        <v>0</v>
      </c>
    </row>
    <row r="197" spans="1:15" x14ac:dyDescent="0.15">
      <c r="A197" s="2">
        <v>195</v>
      </c>
      <c r="B197" s="2" t="str">
        <f t="shared" si="7"/>
        <v>103</v>
      </c>
      <c r="C197" s="2" t="str">
        <f>J197&amp;COUNTIF($J$3:J197,J197)</f>
        <v>090</v>
      </c>
      <c r="D197" s="2" t="str">
        <f>STEP①【データ貼付】!D196&amp;STEP①【データ貼付】!E196</f>
        <v/>
      </c>
      <c r="E197" s="16">
        <f>STEP①【データ貼付】!G196+ROW()/1000000</f>
        <v>1.9699999999999999E-4</v>
      </c>
      <c r="F197" s="2">
        <f t="shared" si="8"/>
        <v>103</v>
      </c>
      <c r="G197" s="2">
        <f>STEP①【データ貼付】!A196</f>
        <v>0</v>
      </c>
      <c r="H197" s="2">
        <f>STEP①【データ貼付】!B196</f>
        <v>0</v>
      </c>
      <c r="I197" s="18">
        <f>STEP①【データ貼付】!C196</f>
        <v>0</v>
      </c>
      <c r="J197" s="2">
        <f>STEP①【データ貼付】!F196</f>
        <v>0</v>
      </c>
      <c r="K197" s="2">
        <f>STEP①【データ貼付】!G196</f>
        <v>0</v>
      </c>
      <c r="L197" s="2">
        <f>STEP①【データ貼付】!H196</f>
        <v>0</v>
      </c>
      <c r="M197" s="2">
        <f>STEP①【データ貼付】!I196</f>
        <v>0</v>
      </c>
      <c r="N197" s="2">
        <f>STEP①【データ貼付】!J196</f>
        <v>0</v>
      </c>
      <c r="O197" s="2">
        <f>STEP①【データ貼付】!K196</f>
        <v>0</v>
      </c>
    </row>
    <row r="198" spans="1:15" x14ac:dyDescent="0.15">
      <c r="A198" s="2">
        <v>196</v>
      </c>
      <c r="B198" s="2" t="str">
        <f t="shared" si="7"/>
        <v>102</v>
      </c>
      <c r="C198" s="2" t="str">
        <f>J198&amp;COUNTIF($J$3:J198,J198)</f>
        <v>091</v>
      </c>
      <c r="D198" s="2" t="str">
        <f>STEP①【データ貼付】!D197&amp;STEP①【データ貼付】!E197</f>
        <v/>
      </c>
      <c r="E198" s="16">
        <f>STEP①【データ貼付】!G197+ROW()/1000000</f>
        <v>1.9799999999999999E-4</v>
      </c>
      <c r="F198" s="2">
        <f t="shared" si="8"/>
        <v>102</v>
      </c>
      <c r="G198" s="2">
        <f>STEP①【データ貼付】!A197</f>
        <v>0</v>
      </c>
      <c r="H198" s="2">
        <f>STEP①【データ貼付】!B197</f>
        <v>0</v>
      </c>
      <c r="I198" s="18">
        <f>STEP①【データ貼付】!C197</f>
        <v>0</v>
      </c>
      <c r="J198" s="2">
        <f>STEP①【データ貼付】!F197</f>
        <v>0</v>
      </c>
      <c r="K198" s="2">
        <f>STEP①【データ貼付】!G197</f>
        <v>0</v>
      </c>
      <c r="L198" s="2">
        <f>STEP①【データ貼付】!H197</f>
        <v>0</v>
      </c>
      <c r="M198" s="2">
        <f>STEP①【データ貼付】!I197</f>
        <v>0</v>
      </c>
      <c r="N198" s="2">
        <f>STEP①【データ貼付】!J197</f>
        <v>0</v>
      </c>
      <c r="O198" s="2">
        <f>STEP①【データ貼付】!K197</f>
        <v>0</v>
      </c>
    </row>
    <row r="199" spans="1:15" x14ac:dyDescent="0.15">
      <c r="A199" s="2">
        <v>197</v>
      </c>
      <c r="B199" s="2" t="str">
        <f t="shared" si="7"/>
        <v>101</v>
      </c>
      <c r="C199" s="2" t="str">
        <f>J199&amp;COUNTIF($J$3:J199,J199)</f>
        <v>092</v>
      </c>
      <c r="D199" s="2" t="str">
        <f>STEP①【データ貼付】!D198&amp;STEP①【データ貼付】!E198</f>
        <v/>
      </c>
      <c r="E199" s="16">
        <f>STEP①【データ貼付】!G198+ROW()/1000000</f>
        <v>1.9900000000000001E-4</v>
      </c>
      <c r="F199" s="2">
        <f t="shared" si="8"/>
        <v>101</v>
      </c>
      <c r="G199" s="2">
        <f>STEP①【データ貼付】!A198</f>
        <v>0</v>
      </c>
      <c r="H199" s="2">
        <f>STEP①【データ貼付】!B198</f>
        <v>0</v>
      </c>
      <c r="I199" s="18">
        <f>STEP①【データ貼付】!C198</f>
        <v>0</v>
      </c>
      <c r="J199" s="2">
        <f>STEP①【データ貼付】!F198</f>
        <v>0</v>
      </c>
      <c r="K199" s="2">
        <f>STEP①【データ貼付】!G198</f>
        <v>0</v>
      </c>
      <c r="L199" s="2">
        <f>STEP①【データ貼付】!H198</f>
        <v>0</v>
      </c>
      <c r="M199" s="2">
        <f>STEP①【データ貼付】!I198</f>
        <v>0</v>
      </c>
      <c r="N199" s="2">
        <f>STEP①【データ貼付】!J198</f>
        <v>0</v>
      </c>
      <c r="O199" s="2">
        <f>STEP①【データ貼付】!K198</f>
        <v>0</v>
      </c>
    </row>
    <row r="200" spans="1:15" x14ac:dyDescent="0.15">
      <c r="A200" s="2">
        <v>198</v>
      </c>
      <c r="B200" s="2" t="str">
        <f t="shared" si="7"/>
        <v>100</v>
      </c>
      <c r="C200" s="2" t="str">
        <f>J200&amp;COUNTIF($J$3:J200,J200)</f>
        <v>093</v>
      </c>
      <c r="D200" s="2" t="str">
        <f>STEP①【データ貼付】!D199&amp;STEP①【データ貼付】!E199</f>
        <v/>
      </c>
      <c r="E200" s="16">
        <f>STEP①【データ貼付】!G199+ROW()/1000000</f>
        <v>2.0000000000000001E-4</v>
      </c>
      <c r="F200" s="2">
        <f t="shared" si="8"/>
        <v>100</v>
      </c>
      <c r="G200" s="2">
        <f>STEP①【データ貼付】!A199</f>
        <v>0</v>
      </c>
      <c r="H200" s="2">
        <f>STEP①【データ貼付】!B199</f>
        <v>0</v>
      </c>
      <c r="I200" s="18">
        <f>STEP①【データ貼付】!C199</f>
        <v>0</v>
      </c>
      <c r="J200" s="2">
        <f>STEP①【データ貼付】!F199</f>
        <v>0</v>
      </c>
      <c r="K200" s="2">
        <f>STEP①【データ貼付】!G199</f>
        <v>0</v>
      </c>
      <c r="L200" s="2">
        <f>STEP①【データ貼付】!H199</f>
        <v>0</v>
      </c>
      <c r="M200" s="2">
        <f>STEP①【データ貼付】!I199</f>
        <v>0</v>
      </c>
      <c r="N200" s="2">
        <f>STEP①【データ貼付】!J199</f>
        <v>0</v>
      </c>
      <c r="O200" s="2">
        <f>STEP①【データ貼付】!K199</f>
        <v>0</v>
      </c>
    </row>
    <row r="201" spans="1:15" x14ac:dyDescent="0.15">
      <c r="A201" s="2">
        <v>199</v>
      </c>
      <c r="B201" s="2" t="str">
        <f t="shared" si="7"/>
        <v>99</v>
      </c>
      <c r="C201" s="2" t="str">
        <f>J201&amp;COUNTIF($J$3:J201,J201)</f>
        <v>094</v>
      </c>
      <c r="D201" s="2" t="str">
        <f>STEP①【データ貼付】!D200&amp;STEP①【データ貼付】!E200</f>
        <v/>
      </c>
      <c r="E201" s="16">
        <f>STEP①【データ貼付】!G200+ROW()/1000000</f>
        <v>2.0100000000000001E-4</v>
      </c>
      <c r="F201" s="2">
        <f t="shared" si="8"/>
        <v>99</v>
      </c>
      <c r="G201" s="2">
        <f>STEP①【データ貼付】!A200</f>
        <v>0</v>
      </c>
      <c r="H201" s="2">
        <f>STEP①【データ貼付】!B200</f>
        <v>0</v>
      </c>
      <c r="I201" s="18">
        <f>STEP①【データ貼付】!C200</f>
        <v>0</v>
      </c>
      <c r="J201" s="2">
        <f>STEP①【データ貼付】!F200</f>
        <v>0</v>
      </c>
      <c r="K201" s="2">
        <f>STEP①【データ貼付】!G200</f>
        <v>0</v>
      </c>
      <c r="L201" s="2">
        <f>STEP①【データ貼付】!H200</f>
        <v>0</v>
      </c>
      <c r="M201" s="2">
        <f>STEP①【データ貼付】!I200</f>
        <v>0</v>
      </c>
      <c r="N201" s="2">
        <f>STEP①【データ貼付】!J200</f>
        <v>0</v>
      </c>
      <c r="O201" s="2">
        <f>STEP①【データ貼付】!K200</f>
        <v>0</v>
      </c>
    </row>
    <row r="202" spans="1:15" x14ac:dyDescent="0.15">
      <c r="A202" s="2">
        <v>200</v>
      </c>
      <c r="B202" s="2" t="str">
        <f t="shared" si="7"/>
        <v>98</v>
      </c>
      <c r="C202" s="2" t="str">
        <f>J202&amp;COUNTIF($J$3:J202,J202)</f>
        <v>095</v>
      </c>
      <c r="D202" s="2" t="str">
        <f>STEP①【データ貼付】!D201&amp;STEP①【データ貼付】!E201</f>
        <v/>
      </c>
      <c r="E202" s="16">
        <f>STEP①【データ貼付】!G201+ROW()/1000000</f>
        <v>2.02E-4</v>
      </c>
      <c r="F202" s="2">
        <f t="shared" si="8"/>
        <v>98</v>
      </c>
      <c r="G202" s="2">
        <f>STEP①【データ貼付】!A201</f>
        <v>0</v>
      </c>
      <c r="H202" s="2">
        <f>STEP①【データ貼付】!B201</f>
        <v>0</v>
      </c>
      <c r="I202" s="18">
        <f>STEP①【データ貼付】!C201</f>
        <v>0</v>
      </c>
      <c r="J202" s="2">
        <f>STEP①【データ貼付】!F201</f>
        <v>0</v>
      </c>
      <c r="K202" s="2">
        <f>STEP①【データ貼付】!G201</f>
        <v>0</v>
      </c>
      <c r="L202" s="2">
        <f>STEP①【データ貼付】!H201</f>
        <v>0</v>
      </c>
      <c r="M202" s="2">
        <f>STEP①【データ貼付】!I201</f>
        <v>0</v>
      </c>
      <c r="N202" s="2">
        <f>STEP①【データ貼付】!J201</f>
        <v>0</v>
      </c>
      <c r="O202" s="2">
        <f>STEP①【データ貼付】!K201</f>
        <v>0</v>
      </c>
    </row>
    <row r="203" spans="1:15" x14ac:dyDescent="0.15">
      <c r="A203" s="2">
        <v>201</v>
      </c>
      <c r="B203" s="2" t="str">
        <f t="shared" si="7"/>
        <v>97</v>
      </c>
      <c r="C203" s="2" t="str">
        <f>J203&amp;COUNTIF($J$3:J203,J203)</f>
        <v>096</v>
      </c>
      <c r="D203" s="2" t="str">
        <f>STEP①【データ貼付】!D202&amp;STEP①【データ貼付】!E202</f>
        <v/>
      </c>
      <c r="E203" s="16">
        <f>STEP①【データ貼付】!G202+ROW()/1000000</f>
        <v>2.03E-4</v>
      </c>
      <c r="F203" s="2">
        <f t="shared" si="8"/>
        <v>97</v>
      </c>
      <c r="G203" s="2">
        <f>STEP①【データ貼付】!A202</f>
        <v>0</v>
      </c>
      <c r="H203" s="2">
        <f>STEP①【データ貼付】!B202</f>
        <v>0</v>
      </c>
      <c r="I203" s="18">
        <f>STEP①【データ貼付】!C202</f>
        <v>0</v>
      </c>
      <c r="J203" s="2">
        <f>STEP①【データ貼付】!F202</f>
        <v>0</v>
      </c>
      <c r="K203" s="2">
        <f>STEP①【データ貼付】!G202</f>
        <v>0</v>
      </c>
      <c r="L203" s="2">
        <f>STEP①【データ貼付】!H202</f>
        <v>0</v>
      </c>
      <c r="M203" s="2">
        <f>STEP①【データ貼付】!I202</f>
        <v>0</v>
      </c>
      <c r="N203" s="2">
        <f>STEP①【データ貼付】!J202</f>
        <v>0</v>
      </c>
      <c r="O203" s="2">
        <f>STEP①【データ貼付】!K202</f>
        <v>0</v>
      </c>
    </row>
    <row r="204" spans="1:15" x14ac:dyDescent="0.15">
      <c r="A204" s="2">
        <v>202</v>
      </c>
      <c r="B204" s="2" t="str">
        <f t="shared" si="7"/>
        <v>96</v>
      </c>
      <c r="C204" s="2" t="str">
        <f>J204&amp;COUNTIF($J$3:J204,J204)</f>
        <v>097</v>
      </c>
      <c r="D204" s="2" t="str">
        <f>STEP①【データ貼付】!D203&amp;STEP①【データ貼付】!E203</f>
        <v/>
      </c>
      <c r="E204" s="16">
        <f>STEP①【データ貼付】!G203+ROW()/1000000</f>
        <v>2.04E-4</v>
      </c>
      <c r="F204" s="2">
        <f t="shared" si="8"/>
        <v>96</v>
      </c>
      <c r="G204" s="2">
        <f>STEP①【データ貼付】!A203</f>
        <v>0</v>
      </c>
      <c r="H204" s="2">
        <f>STEP①【データ貼付】!B203</f>
        <v>0</v>
      </c>
      <c r="I204" s="18">
        <f>STEP①【データ貼付】!C203</f>
        <v>0</v>
      </c>
      <c r="J204" s="2">
        <f>STEP①【データ貼付】!F203</f>
        <v>0</v>
      </c>
      <c r="K204" s="2">
        <f>STEP①【データ貼付】!G203</f>
        <v>0</v>
      </c>
      <c r="L204" s="2">
        <f>STEP①【データ貼付】!H203</f>
        <v>0</v>
      </c>
      <c r="M204" s="2">
        <f>STEP①【データ貼付】!I203</f>
        <v>0</v>
      </c>
      <c r="N204" s="2">
        <f>STEP①【データ貼付】!J203</f>
        <v>0</v>
      </c>
      <c r="O204" s="2">
        <f>STEP①【データ貼付】!K203</f>
        <v>0</v>
      </c>
    </row>
    <row r="205" spans="1:15" x14ac:dyDescent="0.15">
      <c r="A205" s="2">
        <v>203</v>
      </c>
      <c r="B205" s="2" t="str">
        <f t="shared" si="7"/>
        <v>95</v>
      </c>
      <c r="C205" s="2" t="str">
        <f>J205&amp;COUNTIF($J$3:J205,J205)</f>
        <v>098</v>
      </c>
      <c r="D205" s="2" t="str">
        <f>STEP①【データ貼付】!D204&amp;STEP①【データ貼付】!E204</f>
        <v/>
      </c>
      <c r="E205" s="16">
        <f>STEP①【データ貼付】!G204+ROW()/1000000</f>
        <v>2.05E-4</v>
      </c>
      <c r="F205" s="2">
        <f t="shared" si="8"/>
        <v>95</v>
      </c>
      <c r="G205" s="2">
        <f>STEP①【データ貼付】!A204</f>
        <v>0</v>
      </c>
      <c r="H205" s="2">
        <f>STEP①【データ貼付】!B204</f>
        <v>0</v>
      </c>
      <c r="I205" s="18">
        <f>STEP①【データ貼付】!C204</f>
        <v>0</v>
      </c>
      <c r="J205" s="2">
        <f>STEP①【データ貼付】!F204</f>
        <v>0</v>
      </c>
      <c r="K205" s="2">
        <f>STEP①【データ貼付】!G204</f>
        <v>0</v>
      </c>
      <c r="L205" s="2">
        <f>STEP①【データ貼付】!H204</f>
        <v>0</v>
      </c>
      <c r="M205" s="2">
        <f>STEP①【データ貼付】!I204</f>
        <v>0</v>
      </c>
      <c r="N205" s="2">
        <f>STEP①【データ貼付】!J204</f>
        <v>0</v>
      </c>
      <c r="O205" s="2">
        <f>STEP①【データ貼付】!K204</f>
        <v>0</v>
      </c>
    </row>
    <row r="206" spans="1:15" x14ac:dyDescent="0.15">
      <c r="A206" s="2">
        <v>204</v>
      </c>
      <c r="B206" s="2" t="str">
        <f t="shared" si="7"/>
        <v>94</v>
      </c>
      <c r="C206" s="2" t="str">
        <f>J206&amp;COUNTIF($J$3:J206,J206)</f>
        <v>099</v>
      </c>
      <c r="D206" s="2" t="str">
        <f>STEP①【データ貼付】!D205&amp;STEP①【データ貼付】!E205</f>
        <v/>
      </c>
      <c r="E206" s="16">
        <f>STEP①【データ貼付】!G205+ROW()/1000000</f>
        <v>2.0599999999999999E-4</v>
      </c>
      <c r="F206" s="2">
        <f t="shared" si="8"/>
        <v>94</v>
      </c>
      <c r="G206" s="2">
        <f>STEP①【データ貼付】!A205</f>
        <v>0</v>
      </c>
      <c r="H206" s="2">
        <f>STEP①【データ貼付】!B205</f>
        <v>0</v>
      </c>
      <c r="I206" s="18">
        <f>STEP①【データ貼付】!C205</f>
        <v>0</v>
      </c>
      <c r="J206" s="2">
        <f>STEP①【データ貼付】!F205</f>
        <v>0</v>
      </c>
      <c r="K206" s="2">
        <f>STEP①【データ貼付】!G205</f>
        <v>0</v>
      </c>
      <c r="L206" s="2">
        <f>STEP①【データ貼付】!H205</f>
        <v>0</v>
      </c>
      <c r="M206" s="2">
        <f>STEP①【データ貼付】!I205</f>
        <v>0</v>
      </c>
      <c r="N206" s="2">
        <f>STEP①【データ貼付】!J205</f>
        <v>0</v>
      </c>
      <c r="O206" s="2">
        <f>STEP①【データ貼付】!K205</f>
        <v>0</v>
      </c>
    </row>
    <row r="207" spans="1:15" x14ac:dyDescent="0.15">
      <c r="A207" s="2">
        <v>205</v>
      </c>
      <c r="B207" s="2" t="str">
        <f t="shared" si="7"/>
        <v>93</v>
      </c>
      <c r="C207" s="2" t="str">
        <f>J207&amp;COUNTIF($J$3:J207,J207)</f>
        <v>0100</v>
      </c>
      <c r="D207" s="2" t="str">
        <f>STEP①【データ貼付】!D206&amp;STEP①【データ貼付】!E206</f>
        <v/>
      </c>
      <c r="E207" s="16">
        <f>STEP①【データ貼付】!G206+ROW()/1000000</f>
        <v>2.0699999999999999E-4</v>
      </c>
      <c r="F207" s="2">
        <f t="shared" si="8"/>
        <v>93</v>
      </c>
      <c r="G207" s="2">
        <f>STEP①【データ貼付】!A206</f>
        <v>0</v>
      </c>
      <c r="H207" s="2">
        <f>STEP①【データ貼付】!B206</f>
        <v>0</v>
      </c>
      <c r="I207" s="18">
        <f>STEP①【データ貼付】!C206</f>
        <v>0</v>
      </c>
      <c r="J207" s="2">
        <f>STEP①【データ貼付】!F206</f>
        <v>0</v>
      </c>
      <c r="K207" s="2">
        <f>STEP①【データ貼付】!G206</f>
        <v>0</v>
      </c>
      <c r="L207" s="2">
        <f>STEP①【データ貼付】!H206</f>
        <v>0</v>
      </c>
      <c r="M207" s="2">
        <f>STEP①【データ貼付】!I206</f>
        <v>0</v>
      </c>
      <c r="N207" s="2">
        <f>STEP①【データ貼付】!J206</f>
        <v>0</v>
      </c>
      <c r="O207" s="2">
        <f>STEP①【データ貼付】!K206</f>
        <v>0</v>
      </c>
    </row>
    <row r="208" spans="1:15" x14ac:dyDescent="0.15">
      <c r="A208" s="2">
        <v>206</v>
      </c>
      <c r="B208" s="2" t="str">
        <f t="shared" si="7"/>
        <v>92</v>
      </c>
      <c r="C208" s="2" t="str">
        <f>J208&amp;COUNTIF($J$3:J208,J208)</f>
        <v>0101</v>
      </c>
      <c r="D208" s="2" t="str">
        <f>STEP①【データ貼付】!D207&amp;STEP①【データ貼付】!E207</f>
        <v/>
      </c>
      <c r="E208" s="16">
        <f>STEP①【データ貼付】!G207+ROW()/1000000</f>
        <v>2.0799999999999999E-4</v>
      </c>
      <c r="F208" s="2">
        <f t="shared" si="8"/>
        <v>92</v>
      </c>
      <c r="G208" s="2">
        <f>STEP①【データ貼付】!A207</f>
        <v>0</v>
      </c>
      <c r="H208" s="2">
        <f>STEP①【データ貼付】!B207</f>
        <v>0</v>
      </c>
      <c r="I208" s="18">
        <f>STEP①【データ貼付】!C207</f>
        <v>0</v>
      </c>
      <c r="J208" s="2">
        <f>STEP①【データ貼付】!F207</f>
        <v>0</v>
      </c>
      <c r="K208" s="2">
        <f>STEP①【データ貼付】!G207</f>
        <v>0</v>
      </c>
      <c r="L208" s="2">
        <f>STEP①【データ貼付】!H207</f>
        <v>0</v>
      </c>
      <c r="M208" s="2">
        <f>STEP①【データ貼付】!I207</f>
        <v>0</v>
      </c>
      <c r="N208" s="2">
        <f>STEP①【データ貼付】!J207</f>
        <v>0</v>
      </c>
      <c r="O208" s="2">
        <f>STEP①【データ貼付】!K207</f>
        <v>0</v>
      </c>
    </row>
    <row r="209" spans="1:15" x14ac:dyDescent="0.15">
      <c r="A209" s="2">
        <v>207</v>
      </c>
      <c r="B209" s="2" t="str">
        <f t="shared" si="7"/>
        <v>91</v>
      </c>
      <c r="C209" s="2" t="str">
        <f>J209&amp;COUNTIF($J$3:J209,J209)</f>
        <v>0102</v>
      </c>
      <c r="D209" s="2" t="str">
        <f>STEP①【データ貼付】!D208&amp;STEP①【データ貼付】!E208</f>
        <v/>
      </c>
      <c r="E209" s="16">
        <f>STEP①【データ貼付】!G208+ROW()/1000000</f>
        <v>2.0900000000000001E-4</v>
      </c>
      <c r="F209" s="2">
        <f t="shared" si="8"/>
        <v>91</v>
      </c>
      <c r="G209" s="2">
        <f>STEP①【データ貼付】!A208</f>
        <v>0</v>
      </c>
      <c r="H209" s="2">
        <f>STEP①【データ貼付】!B208</f>
        <v>0</v>
      </c>
      <c r="I209" s="18">
        <f>STEP①【データ貼付】!C208</f>
        <v>0</v>
      </c>
      <c r="J209" s="2">
        <f>STEP①【データ貼付】!F208</f>
        <v>0</v>
      </c>
      <c r="K209" s="2">
        <f>STEP①【データ貼付】!G208</f>
        <v>0</v>
      </c>
      <c r="L209" s="2">
        <f>STEP①【データ貼付】!H208</f>
        <v>0</v>
      </c>
      <c r="M209" s="2">
        <f>STEP①【データ貼付】!I208</f>
        <v>0</v>
      </c>
      <c r="N209" s="2">
        <f>STEP①【データ貼付】!J208</f>
        <v>0</v>
      </c>
      <c r="O209" s="2">
        <f>STEP①【データ貼付】!K208</f>
        <v>0</v>
      </c>
    </row>
    <row r="210" spans="1:15" x14ac:dyDescent="0.15">
      <c r="A210" s="2">
        <v>208</v>
      </c>
      <c r="B210" s="2" t="str">
        <f t="shared" si="7"/>
        <v>90</v>
      </c>
      <c r="C210" s="2" t="str">
        <f>J210&amp;COUNTIF($J$3:J210,J210)</f>
        <v>0103</v>
      </c>
      <c r="D210" s="2" t="str">
        <f>STEP①【データ貼付】!D209&amp;STEP①【データ貼付】!E209</f>
        <v/>
      </c>
      <c r="E210" s="16">
        <f>STEP①【データ貼付】!G209+ROW()/1000000</f>
        <v>2.1000000000000001E-4</v>
      </c>
      <c r="F210" s="2">
        <f t="shared" si="8"/>
        <v>90</v>
      </c>
      <c r="G210" s="2">
        <f>STEP①【データ貼付】!A209</f>
        <v>0</v>
      </c>
      <c r="H210" s="2">
        <f>STEP①【データ貼付】!B209</f>
        <v>0</v>
      </c>
      <c r="I210" s="18">
        <f>STEP①【データ貼付】!C209</f>
        <v>0</v>
      </c>
      <c r="J210" s="2">
        <f>STEP①【データ貼付】!F209</f>
        <v>0</v>
      </c>
      <c r="K210" s="2">
        <f>STEP①【データ貼付】!G209</f>
        <v>0</v>
      </c>
      <c r="L210" s="2">
        <f>STEP①【データ貼付】!H209</f>
        <v>0</v>
      </c>
      <c r="M210" s="2">
        <f>STEP①【データ貼付】!I209</f>
        <v>0</v>
      </c>
      <c r="N210" s="2">
        <f>STEP①【データ貼付】!J209</f>
        <v>0</v>
      </c>
      <c r="O210" s="2">
        <f>STEP①【データ貼付】!K209</f>
        <v>0</v>
      </c>
    </row>
    <row r="211" spans="1:15" x14ac:dyDescent="0.15">
      <c r="A211" s="2">
        <v>209</v>
      </c>
      <c r="B211" s="2" t="str">
        <f t="shared" si="7"/>
        <v>89</v>
      </c>
      <c r="C211" s="2" t="str">
        <f>J211&amp;COUNTIF($J$3:J211,J211)</f>
        <v>0104</v>
      </c>
      <c r="D211" s="2" t="str">
        <f>STEP①【データ貼付】!D210&amp;STEP①【データ貼付】!E210</f>
        <v/>
      </c>
      <c r="E211" s="16">
        <f>STEP①【データ貼付】!G210+ROW()/1000000</f>
        <v>2.1100000000000001E-4</v>
      </c>
      <c r="F211" s="2">
        <f t="shared" si="8"/>
        <v>89</v>
      </c>
      <c r="G211" s="2">
        <f>STEP①【データ貼付】!A210</f>
        <v>0</v>
      </c>
      <c r="H211" s="2">
        <f>STEP①【データ貼付】!B210</f>
        <v>0</v>
      </c>
      <c r="I211" s="18">
        <f>STEP①【データ貼付】!C210</f>
        <v>0</v>
      </c>
      <c r="J211" s="2">
        <f>STEP①【データ貼付】!F210</f>
        <v>0</v>
      </c>
      <c r="K211" s="2">
        <f>STEP①【データ貼付】!G210</f>
        <v>0</v>
      </c>
      <c r="L211" s="2">
        <f>STEP①【データ貼付】!H210</f>
        <v>0</v>
      </c>
      <c r="M211" s="2">
        <f>STEP①【データ貼付】!I210</f>
        <v>0</v>
      </c>
      <c r="N211" s="2">
        <f>STEP①【データ貼付】!J210</f>
        <v>0</v>
      </c>
      <c r="O211" s="2">
        <f>STEP①【データ貼付】!K210</f>
        <v>0</v>
      </c>
    </row>
    <row r="212" spans="1:15" x14ac:dyDescent="0.15">
      <c r="A212" s="2">
        <v>210</v>
      </c>
      <c r="B212" s="2" t="str">
        <f t="shared" si="7"/>
        <v>88</v>
      </c>
      <c r="C212" s="2" t="str">
        <f>J212&amp;COUNTIF($J$3:J212,J212)</f>
        <v>0105</v>
      </c>
      <c r="D212" s="2" t="str">
        <f>STEP①【データ貼付】!D211&amp;STEP①【データ貼付】!E211</f>
        <v/>
      </c>
      <c r="E212" s="16">
        <f>STEP①【データ貼付】!G211+ROW()/1000000</f>
        <v>2.12E-4</v>
      </c>
      <c r="F212" s="2">
        <f t="shared" si="8"/>
        <v>88</v>
      </c>
      <c r="G212" s="2">
        <f>STEP①【データ貼付】!A211</f>
        <v>0</v>
      </c>
      <c r="H212" s="2">
        <f>STEP①【データ貼付】!B211</f>
        <v>0</v>
      </c>
      <c r="I212" s="18">
        <f>STEP①【データ貼付】!C211</f>
        <v>0</v>
      </c>
      <c r="J212" s="2">
        <f>STEP①【データ貼付】!F211</f>
        <v>0</v>
      </c>
      <c r="K212" s="2">
        <f>STEP①【データ貼付】!G211</f>
        <v>0</v>
      </c>
      <c r="L212" s="2">
        <f>STEP①【データ貼付】!H211</f>
        <v>0</v>
      </c>
      <c r="M212" s="2">
        <f>STEP①【データ貼付】!I211</f>
        <v>0</v>
      </c>
      <c r="N212" s="2">
        <f>STEP①【データ貼付】!J211</f>
        <v>0</v>
      </c>
      <c r="O212" s="2">
        <f>STEP①【データ貼付】!K211</f>
        <v>0</v>
      </c>
    </row>
    <row r="213" spans="1:15" x14ac:dyDescent="0.15">
      <c r="A213" s="2">
        <v>211</v>
      </c>
      <c r="B213" s="2" t="str">
        <f t="shared" si="7"/>
        <v>87</v>
      </c>
      <c r="C213" s="2" t="str">
        <f>J213&amp;COUNTIF($J$3:J213,J213)</f>
        <v>0106</v>
      </c>
      <c r="D213" s="2" t="str">
        <f>STEP①【データ貼付】!D212&amp;STEP①【データ貼付】!E212</f>
        <v/>
      </c>
      <c r="E213" s="16">
        <f>STEP①【データ貼付】!G212+ROW()/1000000</f>
        <v>2.13E-4</v>
      </c>
      <c r="F213" s="2">
        <f t="shared" si="8"/>
        <v>87</v>
      </c>
      <c r="G213" s="2">
        <f>STEP①【データ貼付】!A212</f>
        <v>0</v>
      </c>
      <c r="H213" s="2">
        <f>STEP①【データ貼付】!B212</f>
        <v>0</v>
      </c>
      <c r="I213" s="18">
        <f>STEP①【データ貼付】!C212</f>
        <v>0</v>
      </c>
      <c r="J213" s="2">
        <f>STEP①【データ貼付】!F212</f>
        <v>0</v>
      </c>
      <c r="K213" s="2">
        <f>STEP①【データ貼付】!G212</f>
        <v>0</v>
      </c>
      <c r="L213" s="2">
        <f>STEP①【データ貼付】!H212</f>
        <v>0</v>
      </c>
      <c r="M213" s="2">
        <f>STEP①【データ貼付】!I212</f>
        <v>0</v>
      </c>
      <c r="N213" s="2">
        <f>STEP①【データ貼付】!J212</f>
        <v>0</v>
      </c>
      <c r="O213" s="2">
        <f>STEP①【データ貼付】!K212</f>
        <v>0</v>
      </c>
    </row>
    <row r="214" spans="1:15" x14ac:dyDescent="0.15">
      <c r="A214" s="2">
        <v>212</v>
      </c>
      <c r="B214" s="2" t="str">
        <f t="shared" si="7"/>
        <v>86</v>
      </c>
      <c r="C214" s="2" t="str">
        <f>J214&amp;COUNTIF($J$3:J214,J214)</f>
        <v>0107</v>
      </c>
      <c r="D214" s="2" t="str">
        <f>STEP①【データ貼付】!D213&amp;STEP①【データ貼付】!E213</f>
        <v/>
      </c>
      <c r="E214" s="16">
        <f>STEP①【データ貼付】!G213+ROW()/1000000</f>
        <v>2.14E-4</v>
      </c>
      <c r="F214" s="2">
        <f t="shared" si="8"/>
        <v>86</v>
      </c>
      <c r="G214" s="2">
        <f>STEP①【データ貼付】!A213</f>
        <v>0</v>
      </c>
      <c r="H214" s="2">
        <f>STEP①【データ貼付】!B213</f>
        <v>0</v>
      </c>
      <c r="I214" s="18">
        <f>STEP①【データ貼付】!C213</f>
        <v>0</v>
      </c>
      <c r="J214" s="2">
        <f>STEP①【データ貼付】!F213</f>
        <v>0</v>
      </c>
      <c r="K214" s="2">
        <f>STEP①【データ貼付】!G213</f>
        <v>0</v>
      </c>
      <c r="L214" s="2">
        <f>STEP①【データ貼付】!H213</f>
        <v>0</v>
      </c>
      <c r="M214" s="2">
        <f>STEP①【データ貼付】!I213</f>
        <v>0</v>
      </c>
      <c r="N214" s="2">
        <f>STEP①【データ貼付】!J213</f>
        <v>0</v>
      </c>
      <c r="O214" s="2">
        <f>STEP①【データ貼付】!K213</f>
        <v>0</v>
      </c>
    </row>
    <row r="215" spans="1:15" x14ac:dyDescent="0.15">
      <c r="A215" s="2">
        <v>213</v>
      </c>
      <c r="B215" s="2" t="str">
        <f t="shared" si="7"/>
        <v>85</v>
      </c>
      <c r="C215" s="2" t="str">
        <f>J215&amp;COUNTIF($J$3:J215,J215)</f>
        <v>0108</v>
      </c>
      <c r="D215" s="2" t="str">
        <f>STEP①【データ貼付】!D214&amp;STEP①【データ貼付】!E214</f>
        <v/>
      </c>
      <c r="E215" s="16">
        <f>STEP①【データ貼付】!G214+ROW()/1000000</f>
        <v>2.1499999999999999E-4</v>
      </c>
      <c r="F215" s="2">
        <f t="shared" si="8"/>
        <v>85</v>
      </c>
      <c r="G215" s="2">
        <f>STEP①【データ貼付】!A214</f>
        <v>0</v>
      </c>
      <c r="H215" s="2">
        <f>STEP①【データ貼付】!B214</f>
        <v>0</v>
      </c>
      <c r="I215" s="18">
        <f>STEP①【データ貼付】!C214</f>
        <v>0</v>
      </c>
      <c r="J215" s="2">
        <f>STEP①【データ貼付】!F214</f>
        <v>0</v>
      </c>
      <c r="K215" s="2">
        <f>STEP①【データ貼付】!G214</f>
        <v>0</v>
      </c>
      <c r="L215" s="2">
        <f>STEP①【データ貼付】!H214</f>
        <v>0</v>
      </c>
      <c r="M215" s="2">
        <f>STEP①【データ貼付】!I214</f>
        <v>0</v>
      </c>
      <c r="N215" s="2">
        <f>STEP①【データ貼付】!J214</f>
        <v>0</v>
      </c>
      <c r="O215" s="2">
        <f>STEP①【データ貼付】!K214</f>
        <v>0</v>
      </c>
    </row>
    <row r="216" spans="1:15" x14ac:dyDescent="0.15">
      <c r="A216" s="2">
        <v>214</v>
      </c>
      <c r="B216" s="2" t="str">
        <f t="shared" si="7"/>
        <v>84</v>
      </c>
      <c r="C216" s="2" t="str">
        <f>J216&amp;COUNTIF($J$3:J216,J216)</f>
        <v>0109</v>
      </c>
      <c r="D216" s="2" t="str">
        <f>STEP①【データ貼付】!D215&amp;STEP①【データ貼付】!E215</f>
        <v/>
      </c>
      <c r="E216" s="16">
        <f>STEP①【データ貼付】!G215+ROW()/1000000</f>
        <v>2.1599999999999999E-4</v>
      </c>
      <c r="F216" s="2">
        <f t="shared" si="8"/>
        <v>84</v>
      </c>
      <c r="G216" s="2">
        <f>STEP①【データ貼付】!A215</f>
        <v>0</v>
      </c>
      <c r="H216" s="2">
        <f>STEP①【データ貼付】!B215</f>
        <v>0</v>
      </c>
      <c r="I216" s="18">
        <f>STEP①【データ貼付】!C215</f>
        <v>0</v>
      </c>
      <c r="J216" s="2">
        <f>STEP①【データ貼付】!F215</f>
        <v>0</v>
      </c>
      <c r="K216" s="2">
        <f>STEP①【データ貼付】!G215</f>
        <v>0</v>
      </c>
      <c r="L216" s="2">
        <f>STEP①【データ貼付】!H215</f>
        <v>0</v>
      </c>
      <c r="M216" s="2">
        <f>STEP①【データ貼付】!I215</f>
        <v>0</v>
      </c>
      <c r="N216" s="2">
        <f>STEP①【データ貼付】!J215</f>
        <v>0</v>
      </c>
      <c r="O216" s="2">
        <f>STEP①【データ貼付】!K215</f>
        <v>0</v>
      </c>
    </row>
    <row r="217" spans="1:15" x14ac:dyDescent="0.15">
      <c r="A217" s="2">
        <v>215</v>
      </c>
      <c r="B217" s="2" t="str">
        <f t="shared" si="7"/>
        <v>83</v>
      </c>
      <c r="C217" s="2" t="str">
        <f>J217&amp;COUNTIF($J$3:J217,J217)</f>
        <v>0110</v>
      </c>
      <c r="D217" s="2" t="str">
        <f>STEP①【データ貼付】!D216&amp;STEP①【データ貼付】!E216</f>
        <v/>
      </c>
      <c r="E217" s="16">
        <f>STEP①【データ貼付】!G216+ROW()/1000000</f>
        <v>2.1699999999999999E-4</v>
      </c>
      <c r="F217" s="2">
        <f t="shared" si="8"/>
        <v>83</v>
      </c>
      <c r="G217" s="2">
        <f>STEP①【データ貼付】!A216</f>
        <v>0</v>
      </c>
      <c r="H217" s="2">
        <f>STEP①【データ貼付】!B216</f>
        <v>0</v>
      </c>
      <c r="I217" s="18">
        <f>STEP①【データ貼付】!C216</f>
        <v>0</v>
      </c>
      <c r="J217" s="2">
        <f>STEP①【データ貼付】!F216</f>
        <v>0</v>
      </c>
      <c r="K217" s="2">
        <f>STEP①【データ貼付】!G216</f>
        <v>0</v>
      </c>
      <c r="L217" s="2">
        <f>STEP①【データ貼付】!H216</f>
        <v>0</v>
      </c>
      <c r="M217" s="2">
        <f>STEP①【データ貼付】!I216</f>
        <v>0</v>
      </c>
      <c r="N217" s="2">
        <f>STEP①【データ貼付】!J216</f>
        <v>0</v>
      </c>
      <c r="O217" s="2">
        <f>STEP①【データ貼付】!K216</f>
        <v>0</v>
      </c>
    </row>
    <row r="218" spans="1:15" x14ac:dyDescent="0.15">
      <c r="A218" s="2">
        <v>216</v>
      </c>
      <c r="B218" s="2" t="str">
        <f t="shared" si="7"/>
        <v>82</v>
      </c>
      <c r="C218" s="2" t="str">
        <f>J218&amp;COUNTIF($J$3:J218,J218)</f>
        <v>0111</v>
      </c>
      <c r="D218" s="2" t="str">
        <f>STEP①【データ貼付】!D217&amp;STEP①【データ貼付】!E217</f>
        <v/>
      </c>
      <c r="E218" s="16">
        <f>STEP①【データ貼付】!G217+ROW()/1000000</f>
        <v>2.1800000000000001E-4</v>
      </c>
      <c r="F218" s="2">
        <f t="shared" si="8"/>
        <v>82</v>
      </c>
      <c r="G218" s="2">
        <f>STEP①【データ貼付】!A217</f>
        <v>0</v>
      </c>
      <c r="H218" s="2">
        <f>STEP①【データ貼付】!B217</f>
        <v>0</v>
      </c>
      <c r="I218" s="18">
        <f>STEP①【データ貼付】!C217</f>
        <v>0</v>
      </c>
      <c r="J218" s="2">
        <f>STEP①【データ貼付】!F217</f>
        <v>0</v>
      </c>
      <c r="K218" s="2">
        <f>STEP①【データ貼付】!G217</f>
        <v>0</v>
      </c>
      <c r="L218" s="2">
        <f>STEP①【データ貼付】!H217</f>
        <v>0</v>
      </c>
      <c r="M218" s="2">
        <f>STEP①【データ貼付】!I217</f>
        <v>0</v>
      </c>
      <c r="N218" s="2">
        <f>STEP①【データ貼付】!J217</f>
        <v>0</v>
      </c>
      <c r="O218" s="2">
        <f>STEP①【データ貼付】!K217</f>
        <v>0</v>
      </c>
    </row>
    <row r="219" spans="1:15" x14ac:dyDescent="0.15">
      <c r="A219" s="2">
        <v>217</v>
      </c>
      <c r="B219" s="2" t="str">
        <f t="shared" si="7"/>
        <v>81</v>
      </c>
      <c r="C219" s="2" t="str">
        <f>J219&amp;COUNTIF($J$3:J219,J219)</f>
        <v>0112</v>
      </c>
      <c r="D219" s="2" t="str">
        <f>STEP①【データ貼付】!D218&amp;STEP①【データ貼付】!E218</f>
        <v/>
      </c>
      <c r="E219" s="16">
        <f>STEP①【データ貼付】!G218+ROW()/1000000</f>
        <v>2.1900000000000001E-4</v>
      </c>
      <c r="F219" s="2">
        <f t="shared" si="8"/>
        <v>81</v>
      </c>
      <c r="G219" s="2">
        <f>STEP①【データ貼付】!A218</f>
        <v>0</v>
      </c>
      <c r="H219" s="2">
        <f>STEP①【データ貼付】!B218</f>
        <v>0</v>
      </c>
      <c r="I219" s="18">
        <f>STEP①【データ貼付】!C218</f>
        <v>0</v>
      </c>
      <c r="J219" s="2">
        <f>STEP①【データ貼付】!F218</f>
        <v>0</v>
      </c>
      <c r="K219" s="2">
        <f>STEP①【データ貼付】!G218</f>
        <v>0</v>
      </c>
      <c r="L219" s="2">
        <f>STEP①【データ貼付】!H218</f>
        <v>0</v>
      </c>
      <c r="M219" s="2">
        <f>STEP①【データ貼付】!I218</f>
        <v>0</v>
      </c>
      <c r="N219" s="2">
        <f>STEP①【データ貼付】!J218</f>
        <v>0</v>
      </c>
      <c r="O219" s="2">
        <f>STEP①【データ貼付】!K218</f>
        <v>0</v>
      </c>
    </row>
    <row r="220" spans="1:15" x14ac:dyDescent="0.15">
      <c r="A220" s="2">
        <v>218</v>
      </c>
      <c r="B220" s="2" t="str">
        <f t="shared" si="7"/>
        <v>80</v>
      </c>
      <c r="C220" s="2" t="str">
        <f>J220&amp;COUNTIF($J$3:J220,J220)</f>
        <v>0113</v>
      </c>
      <c r="D220" s="2" t="str">
        <f>STEP①【データ貼付】!D219&amp;STEP①【データ貼付】!E219</f>
        <v/>
      </c>
      <c r="E220" s="16">
        <f>STEP①【データ貼付】!G219+ROW()/1000000</f>
        <v>2.2000000000000001E-4</v>
      </c>
      <c r="F220" s="2">
        <f t="shared" si="8"/>
        <v>80</v>
      </c>
      <c r="G220" s="2">
        <f>STEP①【データ貼付】!A219</f>
        <v>0</v>
      </c>
      <c r="H220" s="2">
        <f>STEP①【データ貼付】!B219</f>
        <v>0</v>
      </c>
      <c r="I220" s="18">
        <f>STEP①【データ貼付】!C219</f>
        <v>0</v>
      </c>
      <c r="J220" s="2">
        <f>STEP①【データ貼付】!F219</f>
        <v>0</v>
      </c>
      <c r="K220" s="2">
        <f>STEP①【データ貼付】!G219</f>
        <v>0</v>
      </c>
      <c r="L220" s="2">
        <f>STEP①【データ貼付】!H219</f>
        <v>0</v>
      </c>
      <c r="M220" s="2">
        <f>STEP①【データ貼付】!I219</f>
        <v>0</v>
      </c>
      <c r="N220" s="2">
        <f>STEP①【データ貼付】!J219</f>
        <v>0</v>
      </c>
      <c r="O220" s="2">
        <f>STEP①【データ貼付】!K219</f>
        <v>0</v>
      </c>
    </row>
    <row r="221" spans="1:15" x14ac:dyDescent="0.15">
      <c r="A221" s="2">
        <v>219</v>
      </c>
      <c r="B221" s="2" t="str">
        <f t="shared" si="7"/>
        <v>79</v>
      </c>
      <c r="C221" s="2" t="str">
        <f>J221&amp;COUNTIF($J$3:J221,J221)</f>
        <v>0114</v>
      </c>
      <c r="D221" s="2" t="str">
        <f>STEP①【データ貼付】!D220&amp;STEP①【データ貼付】!E220</f>
        <v/>
      </c>
      <c r="E221" s="16">
        <f>STEP①【データ貼付】!G220+ROW()/1000000</f>
        <v>2.2100000000000001E-4</v>
      </c>
      <c r="F221" s="2">
        <f t="shared" si="8"/>
        <v>79</v>
      </c>
      <c r="G221" s="2">
        <f>STEP①【データ貼付】!A220</f>
        <v>0</v>
      </c>
      <c r="H221" s="2">
        <f>STEP①【データ貼付】!B220</f>
        <v>0</v>
      </c>
      <c r="I221" s="18">
        <f>STEP①【データ貼付】!C220</f>
        <v>0</v>
      </c>
      <c r="J221" s="2">
        <f>STEP①【データ貼付】!F220</f>
        <v>0</v>
      </c>
      <c r="K221" s="2">
        <f>STEP①【データ貼付】!G220</f>
        <v>0</v>
      </c>
      <c r="L221" s="2">
        <f>STEP①【データ貼付】!H220</f>
        <v>0</v>
      </c>
      <c r="M221" s="2">
        <f>STEP①【データ貼付】!I220</f>
        <v>0</v>
      </c>
      <c r="N221" s="2">
        <f>STEP①【データ貼付】!J220</f>
        <v>0</v>
      </c>
      <c r="O221" s="2">
        <f>STEP①【データ貼付】!K220</f>
        <v>0</v>
      </c>
    </row>
    <row r="222" spans="1:15" x14ac:dyDescent="0.15">
      <c r="A222" s="2">
        <v>220</v>
      </c>
      <c r="B222" s="2" t="str">
        <f t="shared" si="7"/>
        <v>78</v>
      </c>
      <c r="C222" s="2" t="str">
        <f>J222&amp;COUNTIF($J$3:J222,J222)</f>
        <v>0115</v>
      </c>
      <c r="D222" s="2" t="str">
        <f>STEP①【データ貼付】!D221&amp;STEP①【データ貼付】!E221</f>
        <v/>
      </c>
      <c r="E222" s="16">
        <f>STEP①【データ貼付】!G221+ROW()/1000000</f>
        <v>2.22E-4</v>
      </c>
      <c r="F222" s="2">
        <f t="shared" si="8"/>
        <v>78</v>
      </c>
      <c r="G222" s="2">
        <f>STEP①【データ貼付】!A221</f>
        <v>0</v>
      </c>
      <c r="H222" s="2">
        <f>STEP①【データ貼付】!B221</f>
        <v>0</v>
      </c>
      <c r="I222" s="18">
        <f>STEP①【データ貼付】!C221</f>
        <v>0</v>
      </c>
      <c r="J222" s="2">
        <f>STEP①【データ貼付】!F221</f>
        <v>0</v>
      </c>
      <c r="K222" s="2">
        <f>STEP①【データ貼付】!G221</f>
        <v>0</v>
      </c>
      <c r="L222" s="2">
        <f>STEP①【データ貼付】!H221</f>
        <v>0</v>
      </c>
      <c r="M222" s="2">
        <f>STEP①【データ貼付】!I221</f>
        <v>0</v>
      </c>
      <c r="N222" s="2">
        <f>STEP①【データ貼付】!J221</f>
        <v>0</v>
      </c>
      <c r="O222" s="2">
        <f>STEP①【データ貼付】!K221</f>
        <v>0</v>
      </c>
    </row>
    <row r="223" spans="1:15" x14ac:dyDescent="0.15">
      <c r="A223" s="2">
        <v>221</v>
      </c>
      <c r="B223" s="2" t="str">
        <f t="shared" si="7"/>
        <v>77</v>
      </c>
      <c r="C223" s="2" t="str">
        <f>J223&amp;COUNTIF($J$3:J223,J223)</f>
        <v>0116</v>
      </c>
      <c r="D223" s="2" t="str">
        <f>STEP①【データ貼付】!D222&amp;STEP①【データ貼付】!E222</f>
        <v/>
      </c>
      <c r="E223" s="16">
        <f>STEP①【データ貼付】!G222+ROW()/1000000</f>
        <v>2.23E-4</v>
      </c>
      <c r="F223" s="2">
        <f t="shared" si="8"/>
        <v>77</v>
      </c>
      <c r="G223" s="2">
        <f>STEP①【データ貼付】!A222</f>
        <v>0</v>
      </c>
      <c r="H223" s="2">
        <f>STEP①【データ貼付】!B222</f>
        <v>0</v>
      </c>
      <c r="I223" s="18">
        <f>STEP①【データ貼付】!C222</f>
        <v>0</v>
      </c>
      <c r="J223" s="2">
        <f>STEP①【データ貼付】!F222</f>
        <v>0</v>
      </c>
      <c r="K223" s="2">
        <f>STEP①【データ貼付】!G222</f>
        <v>0</v>
      </c>
      <c r="L223" s="2">
        <f>STEP①【データ貼付】!H222</f>
        <v>0</v>
      </c>
      <c r="M223" s="2">
        <f>STEP①【データ貼付】!I222</f>
        <v>0</v>
      </c>
      <c r="N223" s="2">
        <f>STEP①【データ貼付】!J222</f>
        <v>0</v>
      </c>
      <c r="O223" s="2">
        <f>STEP①【データ貼付】!K222</f>
        <v>0</v>
      </c>
    </row>
    <row r="224" spans="1:15" x14ac:dyDescent="0.15">
      <c r="A224" s="2">
        <v>222</v>
      </c>
      <c r="B224" s="2" t="str">
        <f t="shared" si="7"/>
        <v>76</v>
      </c>
      <c r="C224" s="2" t="str">
        <f>J224&amp;COUNTIF($J$3:J224,J224)</f>
        <v>0117</v>
      </c>
      <c r="D224" s="2" t="str">
        <f>STEP①【データ貼付】!D223&amp;STEP①【データ貼付】!E223</f>
        <v/>
      </c>
      <c r="E224" s="16">
        <f>STEP①【データ貼付】!G223+ROW()/1000000</f>
        <v>2.24E-4</v>
      </c>
      <c r="F224" s="2">
        <f t="shared" si="8"/>
        <v>76</v>
      </c>
      <c r="G224" s="2">
        <f>STEP①【データ貼付】!A223</f>
        <v>0</v>
      </c>
      <c r="H224" s="2">
        <f>STEP①【データ貼付】!B223</f>
        <v>0</v>
      </c>
      <c r="I224" s="18">
        <f>STEP①【データ貼付】!C223</f>
        <v>0</v>
      </c>
      <c r="J224" s="2">
        <f>STEP①【データ貼付】!F223</f>
        <v>0</v>
      </c>
      <c r="K224" s="2">
        <f>STEP①【データ貼付】!G223</f>
        <v>0</v>
      </c>
      <c r="L224" s="2">
        <f>STEP①【データ貼付】!H223</f>
        <v>0</v>
      </c>
      <c r="M224" s="2">
        <f>STEP①【データ貼付】!I223</f>
        <v>0</v>
      </c>
      <c r="N224" s="2">
        <f>STEP①【データ貼付】!J223</f>
        <v>0</v>
      </c>
      <c r="O224" s="2">
        <f>STEP①【データ貼付】!K223</f>
        <v>0</v>
      </c>
    </row>
    <row r="225" spans="1:15" x14ac:dyDescent="0.15">
      <c r="A225" s="2">
        <v>223</v>
      </c>
      <c r="B225" s="2" t="str">
        <f t="shared" si="7"/>
        <v>75</v>
      </c>
      <c r="C225" s="2" t="str">
        <f>J225&amp;COUNTIF($J$3:J225,J225)</f>
        <v>0118</v>
      </c>
      <c r="D225" s="2" t="str">
        <f>STEP①【データ貼付】!D224&amp;STEP①【データ貼付】!E224</f>
        <v/>
      </c>
      <c r="E225" s="16">
        <f>STEP①【データ貼付】!G224+ROW()/1000000</f>
        <v>2.2499999999999999E-4</v>
      </c>
      <c r="F225" s="2">
        <f t="shared" si="8"/>
        <v>75</v>
      </c>
      <c r="G225" s="2">
        <f>STEP①【データ貼付】!A224</f>
        <v>0</v>
      </c>
      <c r="H225" s="2">
        <f>STEP①【データ貼付】!B224</f>
        <v>0</v>
      </c>
      <c r="I225" s="18">
        <f>STEP①【データ貼付】!C224</f>
        <v>0</v>
      </c>
      <c r="J225" s="2">
        <f>STEP①【データ貼付】!F224</f>
        <v>0</v>
      </c>
      <c r="K225" s="2">
        <f>STEP①【データ貼付】!G224</f>
        <v>0</v>
      </c>
      <c r="L225" s="2">
        <f>STEP①【データ貼付】!H224</f>
        <v>0</v>
      </c>
      <c r="M225" s="2">
        <f>STEP①【データ貼付】!I224</f>
        <v>0</v>
      </c>
      <c r="N225" s="2">
        <f>STEP①【データ貼付】!J224</f>
        <v>0</v>
      </c>
      <c r="O225" s="2">
        <f>STEP①【データ貼付】!K224</f>
        <v>0</v>
      </c>
    </row>
    <row r="226" spans="1:15" x14ac:dyDescent="0.15">
      <c r="A226" s="2">
        <v>224</v>
      </c>
      <c r="B226" s="2" t="str">
        <f t="shared" si="7"/>
        <v>74</v>
      </c>
      <c r="C226" s="2" t="str">
        <f>J226&amp;COUNTIF($J$3:J226,J226)</f>
        <v>0119</v>
      </c>
      <c r="D226" s="2" t="str">
        <f>STEP①【データ貼付】!D225&amp;STEP①【データ貼付】!E225</f>
        <v/>
      </c>
      <c r="E226" s="16">
        <f>STEP①【データ貼付】!G225+ROW()/1000000</f>
        <v>2.2599999999999999E-4</v>
      </c>
      <c r="F226" s="2">
        <f t="shared" si="8"/>
        <v>74</v>
      </c>
      <c r="G226" s="2">
        <f>STEP①【データ貼付】!A225</f>
        <v>0</v>
      </c>
      <c r="H226" s="2">
        <f>STEP①【データ貼付】!B225</f>
        <v>0</v>
      </c>
      <c r="I226" s="18">
        <f>STEP①【データ貼付】!C225</f>
        <v>0</v>
      </c>
      <c r="J226" s="2">
        <f>STEP①【データ貼付】!F225</f>
        <v>0</v>
      </c>
      <c r="K226" s="2">
        <f>STEP①【データ貼付】!G225</f>
        <v>0</v>
      </c>
      <c r="L226" s="2">
        <f>STEP①【データ貼付】!H225</f>
        <v>0</v>
      </c>
      <c r="M226" s="2">
        <f>STEP①【データ貼付】!I225</f>
        <v>0</v>
      </c>
      <c r="N226" s="2">
        <f>STEP①【データ貼付】!J225</f>
        <v>0</v>
      </c>
      <c r="O226" s="2">
        <f>STEP①【データ貼付】!K225</f>
        <v>0</v>
      </c>
    </row>
    <row r="227" spans="1:15" x14ac:dyDescent="0.15">
      <c r="A227" s="2">
        <v>225</v>
      </c>
      <c r="B227" s="2" t="str">
        <f t="shared" si="7"/>
        <v>73</v>
      </c>
      <c r="C227" s="2" t="str">
        <f>J227&amp;COUNTIF($J$3:J227,J227)</f>
        <v>0120</v>
      </c>
      <c r="D227" s="2" t="str">
        <f>STEP①【データ貼付】!D226&amp;STEP①【データ貼付】!E226</f>
        <v/>
      </c>
      <c r="E227" s="16">
        <f>STEP①【データ貼付】!G226+ROW()/1000000</f>
        <v>2.2699999999999999E-4</v>
      </c>
      <c r="F227" s="2">
        <f t="shared" si="8"/>
        <v>73</v>
      </c>
      <c r="G227" s="2">
        <f>STEP①【データ貼付】!A226</f>
        <v>0</v>
      </c>
      <c r="H227" s="2">
        <f>STEP①【データ貼付】!B226</f>
        <v>0</v>
      </c>
      <c r="I227" s="18">
        <f>STEP①【データ貼付】!C226</f>
        <v>0</v>
      </c>
      <c r="J227" s="2">
        <f>STEP①【データ貼付】!F226</f>
        <v>0</v>
      </c>
      <c r="K227" s="2">
        <f>STEP①【データ貼付】!G226</f>
        <v>0</v>
      </c>
      <c r="L227" s="2">
        <f>STEP①【データ貼付】!H226</f>
        <v>0</v>
      </c>
      <c r="M227" s="2">
        <f>STEP①【データ貼付】!I226</f>
        <v>0</v>
      </c>
      <c r="N227" s="2">
        <f>STEP①【データ貼付】!J226</f>
        <v>0</v>
      </c>
      <c r="O227" s="2">
        <f>STEP①【データ貼付】!K226</f>
        <v>0</v>
      </c>
    </row>
    <row r="228" spans="1:15" x14ac:dyDescent="0.15">
      <c r="A228" s="2">
        <v>226</v>
      </c>
      <c r="B228" s="2" t="str">
        <f t="shared" si="7"/>
        <v>72</v>
      </c>
      <c r="C228" s="2" t="str">
        <f>J228&amp;COUNTIF($J$3:J228,J228)</f>
        <v>0121</v>
      </c>
      <c r="D228" s="2" t="str">
        <f>STEP①【データ貼付】!D227&amp;STEP①【データ貼付】!E227</f>
        <v/>
      </c>
      <c r="E228" s="16">
        <f>STEP①【データ貼付】!G227+ROW()/1000000</f>
        <v>2.2800000000000001E-4</v>
      </c>
      <c r="F228" s="2">
        <f t="shared" si="8"/>
        <v>72</v>
      </c>
      <c r="G228" s="2">
        <f>STEP①【データ貼付】!A227</f>
        <v>0</v>
      </c>
      <c r="H228" s="2">
        <f>STEP①【データ貼付】!B227</f>
        <v>0</v>
      </c>
      <c r="I228" s="18">
        <f>STEP①【データ貼付】!C227</f>
        <v>0</v>
      </c>
      <c r="J228" s="2">
        <f>STEP①【データ貼付】!F227</f>
        <v>0</v>
      </c>
      <c r="K228" s="2">
        <f>STEP①【データ貼付】!G227</f>
        <v>0</v>
      </c>
      <c r="L228" s="2">
        <f>STEP①【データ貼付】!H227</f>
        <v>0</v>
      </c>
      <c r="M228" s="2">
        <f>STEP①【データ貼付】!I227</f>
        <v>0</v>
      </c>
      <c r="N228" s="2">
        <f>STEP①【データ貼付】!J227</f>
        <v>0</v>
      </c>
      <c r="O228" s="2">
        <f>STEP①【データ貼付】!K227</f>
        <v>0</v>
      </c>
    </row>
    <row r="229" spans="1:15" x14ac:dyDescent="0.15">
      <c r="A229" s="2">
        <v>227</v>
      </c>
      <c r="B229" s="2" t="str">
        <f t="shared" si="7"/>
        <v>71</v>
      </c>
      <c r="C229" s="2" t="str">
        <f>J229&amp;COUNTIF($J$3:J229,J229)</f>
        <v>0122</v>
      </c>
      <c r="D229" s="2" t="str">
        <f>STEP①【データ貼付】!D228&amp;STEP①【データ貼付】!E228</f>
        <v/>
      </c>
      <c r="E229" s="16">
        <f>STEP①【データ貼付】!G228+ROW()/1000000</f>
        <v>2.2900000000000001E-4</v>
      </c>
      <c r="F229" s="2">
        <f t="shared" si="8"/>
        <v>71</v>
      </c>
      <c r="G229" s="2">
        <f>STEP①【データ貼付】!A228</f>
        <v>0</v>
      </c>
      <c r="H229" s="2">
        <f>STEP①【データ貼付】!B228</f>
        <v>0</v>
      </c>
      <c r="I229" s="18">
        <f>STEP①【データ貼付】!C228</f>
        <v>0</v>
      </c>
      <c r="J229" s="2">
        <f>STEP①【データ貼付】!F228</f>
        <v>0</v>
      </c>
      <c r="K229" s="2">
        <f>STEP①【データ貼付】!G228</f>
        <v>0</v>
      </c>
      <c r="L229" s="2">
        <f>STEP①【データ貼付】!H228</f>
        <v>0</v>
      </c>
      <c r="M229" s="2">
        <f>STEP①【データ貼付】!I228</f>
        <v>0</v>
      </c>
      <c r="N229" s="2">
        <f>STEP①【データ貼付】!J228</f>
        <v>0</v>
      </c>
      <c r="O229" s="2">
        <f>STEP①【データ貼付】!K228</f>
        <v>0</v>
      </c>
    </row>
    <row r="230" spans="1:15" x14ac:dyDescent="0.15">
      <c r="A230" s="2">
        <v>228</v>
      </c>
      <c r="B230" s="2" t="str">
        <f t="shared" si="7"/>
        <v>70</v>
      </c>
      <c r="C230" s="2" t="str">
        <f>J230&amp;COUNTIF($J$3:J230,J230)</f>
        <v>0123</v>
      </c>
      <c r="D230" s="2" t="str">
        <f>STEP①【データ貼付】!D229&amp;STEP①【データ貼付】!E229</f>
        <v/>
      </c>
      <c r="E230" s="16">
        <f>STEP①【データ貼付】!G229+ROW()/1000000</f>
        <v>2.3000000000000001E-4</v>
      </c>
      <c r="F230" s="2">
        <f t="shared" si="8"/>
        <v>70</v>
      </c>
      <c r="G230" s="2">
        <f>STEP①【データ貼付】!A229</f>
        <v>0</v>
      </c>
      <c r="H230" s="2">
        <f>STEP①【データ貼付】!B229</f>
        <v>0</v>
      </c>
      <c r="I230" s="18">
        <f>STEP①【データ貼付】!C229</f>
        <v>0</v>
      </c>
      <c r="J230" s="2">
        <f>STEP①【データ貼付】!F229</f>
        <v>0</v>
      </c>
      <c r="K230" s="2">
        <f>STEP①【データ貼付】!G229</f>
        <v>0</v>
      </c>
      <c r="L230" s="2">
        <f>STEP①【データ貼付】!H229</f>
        <v>0</v>
      </c>
      <c r="M230" s="2">
        <f>STEP①【データ貼付】!I229</f>
        <v>0</v>
      </c>
      <c r="N230" s="2">
        <f>STEP①【データ貼付】!J229</f>
        <v>0</v>
      </c>
      <c r="O230" s="2">
        <f>STEP①【データ貼付】!K229</f>
        <v>0</v>
      </c>
    </row>
    <row r="231" spans="1:15" x14ac:dyDescent="0.15">
      <c r="A231" s="2">
        <v>229</v>
      </c>
      <c r="B231" s="2" t="str">
        <f t="shared" si="7"/>
        <v>69</v>
      </c>
      <c r="C231" s="2" t="str">
        <f>J231&amp;COUNTIF($J$3:J231,J231)</f>
        <v>0124</v>
      </c>
      <c r="D231" s="2" t="str">
        <f>STEP①【データ貼付】!D230&amp;STEP①【データ貼付】!E230</f>
        <v/>
      </c>
      <c r="E231" s="16">
        <f>STEP①【データ貼付】!G230+ROW()/1000000</f>
        <v>2.31E-4</v>
      </c>
      <c r="F231" s="2">
        <f t="shared" si="8"/>
        <v>69</v>
      </c>
      <c r="G231" s="2">
        <f>STEP①【データ貼付】!A230</f>
        <v>0</v>
      </c>
      <c r="H231" s="2">
        <f>STEP①【データ貼付】!B230</f>
        <v>0</v>
      </c>
      <c r="I231" s="18">
        <f>STEP①【データ貼付】!C230</f>
        <v>0</v>
      </c>
      <c r="J231" s="2">
        <f>STEP①【データ貼付】!F230</f>
        <v>0</v>
      </c>
      <c r="K231" s="2">
        <f>STEP①【データ貼付】!G230</f>
        <v>0</v>
      </c>
      <c r="L231" s="2">
        <f>STEP①【データ貼付】!H230</f>
        <v>0</v>
      </c>
      <c r="M231" s="2">
        <f>STEP①【データ貼付】!I230</f>
        <v>0</v>
      </c>
      <c r="N231" s="2">
        <f>STEP①【データ貼付】!J230</f>
        <v>0</v>
      </c>
      <c r="O231" s="2">
        <f>STEP①【データ貼付】!K230</f>
        <v>0</v>
      </c>
    </row>
    <row r="232" spans="1:15" x14ac:dyDescent="0.15">
      <c r="A232" s="2">
        <v>230</v>
      </c>
      <c r="B232" s="2" t="str">
        <f t="shared" si="7"/>
        <v>68</v>
      </c>
      <c r="C232" s="2" t="str">
        <f>J232&amp;COUNTIF($J$3:J232,J232)</f>
        <v>0125</v>
      </c>
      <c r="D232" s="2" t="str">
        <f>STEP①【データ貼付】!D231&amp;STEP①【データ貼付】!E231</f>
        <v/>
      </c>
      <c r="E232" s="16">
        <f>STEP①【データ貼付】!G231+ROW()/1000000</f>
        <v>2.32E-4</v>
      </c>
      <c r="F232" s="2">
        <f t="shared" si="8"/>
        <v>68</v>
      </c>
      <c r="G232" s="2">
        <f>STEP①【データ貼付】!A231</f>
        <v>0</v>
      </c>
      <c r="H232" s="2">
        <f>STEP①【データ貼付】!B231</f>
        <v>0</v>
      </c>
      <c r="I232" s="18">
        <f>STEP①【データ貼付】!C231</f>
        <v>0</v>
      </c>
      <c r="J232" s="2">
        <f>STEP①【データ貼付】!F231</f>
        <v>0</v>
      </c>
      <c r="K232" s="2">
        <f>STEP①【データ貼付】!G231</f>
        <v>0</v>
      </c>
      <c r="L232" s="2">
        <f>STEP①【データ貼付】!H231</f>
        <v>0</v>
      </c>
      <c r="M232" s="2">
        <f>STEP①【データ貼付】!I231</f>
        <v>0</v>
      </c>
      <c r="N232" s="2">
        <f>STEP①【データ貼付】!J231</f>
        <v>0</v>
      </c>
      <c r="O232" s="2">
        <f>STEP①【データ貼付】!K231</f>
        <v>0</v>
      </c>
    </row>
    <row r="233" spans="1:15" x14ac:dyDescent="0.15">
      <c r="A233" s="2">
        <v>231</v>
      </c>
      <c r="B233" s="2" t="str">
        <f t="shared" si="7"/>
        <v>67</v>
      </c>
      <c r="C233" s="2" t="str">
        <f>J233&amp;COUNTIF($J$3:J233,J233)</f>
        <v>0126</v>
      </c>
      <c r="D233" s="2" t="str">
        <f>STEP①【データ貼付】!D232&amp;STEP①【データ貼付】!E232</f>
        <v/>
      </c>
      <c r="E233" s="16">
        <f>STEP①【データ貼付】!G232+ROW()/1000000</f>
        <v>2.33E-4</v>
      </c>
      <c r="F233" s="2">
        <f t="shared" si="8"/>
        <v>67</v>
      </c>
      <c r="G233" s="2">
        <f>STEP①【データ貼付】!A232</f>
        <v>0</v>
      </c>
      <c r="H233" s="2">
        <f>STEP①【データ貼付】!B232</f>
        <v>0</v>
      </c>
      <c r="I233" s="18">
        <f>STEP①【データ貼付】!C232</f>
        <v>0</v>
      </c>
      <c r="J233" s="2">
        <f>STEP①【データ貼付】!F232</f>
        <v>0</v>
      </c>
      <c r="K233" s="2">
        <f>STEP①【データ貼付】!G232</f>
        <v>0</v>
      </c>
      <c r="L233" s="2">
        <f>STEP①【データ貼付】!H232</f>
        <v>0</v>
      </c>
      <c r="M233" s="2">
        <f>STEP①【データ貼付】!I232</f>
        <v>0</v>
      </c>
      <c r="N233" s="2">
        <f>STEP①【データ貼付】!J232</f>
        <v>0</v>
      </c>
      <c r="O233" s="2">
        <f>STEP①【データ貼付】!K232</f>
        <v>0</v>
      </c>
    </row>
    <row r="234" spans="1:15" x14ac:dyDescent="0.15">
      <c r="A234" s="2">
        <v>232</v>
      </c>
      <c r="B234" s="2" t="str">
        <f t="shared" si="7"/>
        <v>66</v>
      </c>
      <c r="C234" s="2" t="str">
        <f>J234&amp;COUNTIF($J$3:J234,J234)</f>
        <v>0127</v>
      </c>
      <c r="D234" s="2" t="str">
        <f>STEP①【データ貼付】!D233&amp;STEP①【データ貼付】!E233</f>
        <v/>
      </c>
      <c r="E234" s="16">
        <f>STEP①【データ貼付】!G233+ROW()/1000000</f>
        <v>2.34E-4</v>
      </c>
      <c r="F234" s="2">
        <f t="shared" si="8"/>
        <v>66</v>
      </c>
      <c r="G234" s="2">
        <f>STEP①【データ貼付】!A233</f>
        <v>0</v>
      </c>
      <c r="H234" s="2">
        <f>STEP①【データ貼付】!B233</f>
        <v>0</v>
      </c>
      <c r="I234" s="18">
        <f>STEP①【データ貼付】!C233</f>
        <v>0</v>
      </c>
      <c r="J234" s="2">
        <f>STEP①【データ貼付】!F233</f>
        <v>0</v>
      </c>
      <c r="K234" s="2">
        <f>STEP①【データ貼付】!G233</f>
        <v>0</v>
      </c>
      <c r="L234" s="2">
        <f>STEP①【データ貼付】!H233</f>
        <v>0</v>
      </c>
      <c r="M234" s="2">
        <f>STEP①【データ貼付】!I233</f>
        <v>0</v>
      </c>
      <c r="N234" s="2">
        <f>STEP①【データ貼付】!J233</f>
        <v>0</v>
      </c>
      <c r="O234" s="2">
        <f>STEP①【データ貼付】!K233</f>
        <v>0</v>
      </c>
    </row>
    <row r="235" spans="1:15" x14ac:dyDescent="0.15">
      <c r="A235" s="2">
        <v>233</v>
      </c>
      <c r="B235" s="2" t="str">
        <f t="shared" si="7"/>
        <v>65</v>
      </c>
      <c r="C235" s="2" t="str">
        <f>J235&amp;COUNTIF($J$3:J235,J235)</f>
        <v>0128</v>
      </c>
      <c r="D235" s="2" t="str">
        <f>STEP①【データ貼付】!D234&amp;STEP①【データ貼付】!E234</f>
        <v/>
      </c>
      <c r="E235" s="16">
        <f>STEP①【データ貼付】!G234+ROW()/1000000</f>
        <v>2.3499999999999999E-4</v>
      </c>
      <c r="F235" s="2">
        <f t="shared" si="8"/>
        <v>65</v>
      </c>
      <c r="G235" s="2">
        <f>STEP①【データ貼付】!A234</f>
        <v>0</v>
      </c>
      <c r="H235" s="2">
        <f>STEP①【データ貼付】!B234</f>
        <v>0</v>
      </c>
      <c r="I235" s="18">
        <f>STEP①【データ貼付】!C234</f>
        <v>0</v>
      </c>
      <c r="J235" s="2">
        <f>STEP①【データ貼付】!F234</f>
        <v>0</v>
      </c>
      <c r="K235" s="2">
        <f>STEP①【データ貼付】!G234</f>
        <v>0</v>
      </c>
      <c r="L235" s="2">
        <f>STEP①【データ貼付】!H234</f>
        <v>0</v>
      </c>
      <c r="M235" s="2">
        <f>STEP①【データ貼付】!I234</f>
        <v>0</v>
      </c>
      <c r="N235" s="2">
        <f>STEP①【データ貼付】!J234</f>
        <v>0</v>
      </c>
      <c r="O235" s="2">
        <f>STEP①【データ貼付】!K234</f>
        <v>0</v>
      </c>
    </row>
    <row r="236" spans="1:15" x14ac:dyDescent="0.15">
      <c r="A236" s="2">
        <v>234</v>
      </c>
      <c r="B236" s="2" t="str">
        <f t="shared" si="7"/>
        <v>64</v>
      </c>
      <c r="C236" s="2" t="str">
        <f>J236&amp;COUNTIF($J$3:J236,J236)</f>
        <v>0129</v>
      </c>
      <c r="D236" s="2" t="str">
        <f>STEP①【データ貼付】!D235&amp;STEP①【データ貼付】!E235</f>
        <v/>
      </c>
      <c r="E236" s="16">
        <f>STEP①【データ貼付】!G235+ROW()/1000000</f>
        <v>2.3599999999999999E-4</v>
      </c>
      <c r="F236" s="2">
        <f t="shared" si="8"/>
        <v>64</v>
      </c>
      <c r="G236" s="2">
        <f>STEP①【データ貼付】!A235</f>
        <v>0</v>
      </c>
      <c r="H236" s="2">
        <f>STEP①【データ貼付】!B235</f>
        <v>0</v>
      </c>
      <c r="I236" s="18">
        <f>STEP①【データ貼付】!C235</f>
        <v>0</v>
      </c>
      <c r="J236" s="2">
        <f>STEP①【データ貼付】!F235</f>
        <v>0</v>
      </c>
      <c r="K236" s="2">
        <f>STEP①【データ貼付】!G235</f>
        <v>0</v>
      </c>
      <c r="L236" s="2">
        <f>STEP①【データ貼付】!H235</f>
        <v>0</v>
      </c>
      <c r="M236" s="2">
        <f>STEP①【データ貼付】!I235</f>
        <v>0</v>
      </c>
      <c r="N236" s="2">
        <f>STEP①【データ貼付】!J235</f>
        <v>0</v>
      </c>
      <c r="O236" s="2">
        <f>STEP①【データ貼付】!K235</f>
        <v>0</v>
      </c>
    </row>
    <row r="237" spans="1:15" x14ac:dyDescent="0.15">
      <c r="A237" s="2">
        <v>235</v>
      </c>
      <c r="B237" s="2" t="str">
        <f t="shared" si="7"/>
        <v>63</v>
      </c>
      <c r="C237" s="2" t="str">
        <f>J237&amp;COUNTIF($J$3:J237,J237)</f>
        <v>0130</v>
      </c>
      <c r="D237" s="2" t="str">
        <f>STEP①【データ貼付】!D236&amp;STEP①【データ貼付】!E236</f>
        <v/>
      </c>
      <c r="E237" s="16">
        <f>STEP①【データ貼付】!G236+ROW()/1000000</f>
        <v>2.3699999999999999E-4</v>
      </c>
      <c r="F237" s="2">
        <f t="shared" si="8"/>
        <v>63</v>
      </c>
      <c r="G237" s="2">
        <f>STEP①【データ貼付】!A236</f>
        <v>0</v>
      </c>
      <c r="H237" s="2">
        <f>STEP①【データ貼付】!B236</f>
        <v>0</v>
      </c>
      <c r="I237" s="18">
        <f>STEP①【データ貼付】!C236</f>
        <v>0</v>
      </c>
      <c r="J237" s="2">
        <f>STEP①【データ貼付】!F236</f>
        <v>0</v>
      </c>
      <c r="K237" s="2">
        <f>STEP①【データ貼付】!G236</f>
        <v>0</v>
      </c>
      <c r="L237" s="2">
        <f>STEP①【データ貼付】!H236</f>
        <v>0</v>
      </c>
      <c r="M237" s="2">
        <f>STEP①【データ貼付】!I236</f>
        <v>0</v>
      </c>
      <c r="N237" s="2">
        <f>STEP①【データ貼付】!J236</f>
        <v>0</v>
      </c>
      <c r="O237" s="2">
        <f>STEP①【データ貼付】!K236</f>
        <v>0</v>
      </c>
    </row>
    <row r="238" spans="1:15" x14ac:dyDescent="0.15">
      <c r="A238" s="2">
        <v>236</v>
      </c>
      <c r="B238" s="2" t="str">
        <f t="shared" si="7"/>
        <v>62</v>
      </c>
      <c r="C238" s="2" t="str">
        <f>J238&amp;COUNTIF($J$3:J238,J238)</f>
        <v>0131</v>
      </c>
      <c r="D238" s="2" t="str">
        <f>STEP①【データ貼付】!D237&amp;STEP①【データ貼付】!E237</f>
        <v/>
      </c>
      <c r="E238" s="16">
        <f>STEP①【データ貼付】!G237+ROW()/1000000</f>
        <v>2.3800000000000001E-4</v>
      </c>
      <c r="F238" s="2">
        <f t="shared" si="8"/>
        <v>62</v>
      </c>
      <c r="G238" s="2">
        <f>STEP①【データ貼付】!A237</f>
        <v>0</v>
      </c>
      <c r="H238" s="2">
        <f>STEP①【データ貼付】!B237</f>
        <v>0</v>
      </c>
      <c r="I238" s="18">
        <f>STEP①【データ貼付】!C237</f>
        <v>0</v>
      </c>
      <c r="J238" s="2">
        <f>STEP①【データ貼付】!F237</f>
        <v>0</v>
      </c>
      <c r="K238" s="2">
        <f>STEP①【データ貼付】!G237</f>
        <v>0</v>
      </c>
      <c r="L238" s="2">
        <f>STEP①【データ貼付】!H237</f>
        <v>0</v>
      </c>
      <c r="M238" s="2">
        <f>STEP①【データ貼付】!I237</f>
        <v>0</v>
      </c>
      <c r="N238" s="2">
        <f>STEP①【データ貼付】!J237</f>
        <v>0</v>
      </c>
      <c r="O238" s="2">
        <f>STEP①【データ貼付】!K237</f>
        <v>0</v>
      </c>
    </row>
    <row r="239" spans="1:15" x14ac:dyDescent="0.15">
      <c r="A239" s="2">
        <v>237</v>
      </c>
      <c r="B239" s="2" t="str">
        <f t="shared" si="7"/>
        <v>61</v>
      </c>
      <c r="C239" s="2" t="str">
        <f>J239&amp;COUNTIF($J$3:J239,J239)</f>
        <v>0132</v>
      </c>
      <c r="D239" s="2" t="str">
        <f>STEP①【データ貼付】!D238&amp;STEP①【データ貼付】!E238</f>
        <v/>
      </c>
      <c r="E239" s="16">
        <f>STEP①【データ貼付】!G238+ROW()/1000000</f>
        <v>2.3900000000000001E-4</v>
      </c>
      <c r="F239" s="2">
        <f t="shared" si="8"/>
        <v>61</v>
      </c>
      <c r="G239" s="2">
        <f>STEP①【データ貼付】!A238</f>
        <v>0</v>
      </c>
      <c r="H239" s="2">
        <f>STEP①【データ貼付】!B238</f>
        <v>0</v>
      </c>
      <c r="I239" s="18">
        <f>STEP①【データ貼付】!C238</f>
        <v>0</v>
      </c>
      <c r="J239" s="2">
        <f>STEP①【データ貼付】!F238</f>
        <v>0</v>
      </c>
      <c r="K239" s="2">
        <f>STEP①【データ貼付】!G238</f>
        <v>0</v>
      </c>
      <c r="L239" s="2">
        <f>STEP①【データ貼付】!H238</f>
        <v>0</v>
      </c>
      <c r="M239" s="2">
        <f>STEP①【データ貼付】!I238</f>
        <v>0</v>
      </c>
      <c r="N239" s="2">
        <f>STEP①【データ貼付】!J238</f>
        <v>0</v>
      </c>
      <c r="O239" s="2">
        <f>STEP①【データ貼付】!K238</f>
        <v>0</v>
      </c>
    </row>
    <row r="240" spans="1:15" x14ac:dyDescent="0.15">
      <c r="A240" s="2">
        <v>238</v>
      </c>
      <c r="B240" s="2" t="str">
        <f t="shared" si="7"/>
        <v>60</v>
      </c>
      <c r="C240" s="2" t="str">
        <f>J240&amp;COUNTIF($J$3:J240,J240)</f>
        <v>0133</v>
      </c>
      <c r="D240" s="2" t="str">
        <f>STEP①【データ貼付】!D239&amp;STEP①【データ貼付】!E239</f>
        <v/>
      </c>
      <c r="E240" s="16">
        <f>STEP①【データ貼付】!G239+ROW()/1000000</f>
        <v>2.4000000000000001E-4</v>
      </c>
      <c r="F240" s="2">
        <f t="shared" si="8"/>
        <v>60</v>
      </c>
      <c r="G240" s="2">
        <f>STEP①【データ貼付】!A239</f>
        <v>0</v>
      </c>
      <c r="H240" s="2">
        <f>STEP①【データ貼付】!B239</f>
        <v>0</v>
      </c>
      <c r="I240" s="18">
        <f>STEP①【データ貼付】!C239</f>
        <v>0</v>
      </c>
      <c r="J240" s="2">
        <f>STEP①【データ貼付】!F239</f>
        <v>0</v>
      </c>
      <c r="K240" s="2">
        <f>STEP①【データ貼付】!G239</f>
        <v>0</v>
      </c>
      <c r="L240" s="2">
        <f>STEP①【データ貼付】!H239</f>
        <v>0</v>
      </c>
      <c r="M240" s="2">
        <f>STEP①【データ貼付】!I239</f>
        <v>0</v>
      </c>
      <c r="N240" s="2">
        <f>STEP①【データ貼付】!J239</f>
        <v>0</v>
      </c>
      <c r="O240" s="2">
        <f>STEP①【データ貼付】!K239</f>
        <v>0</v>
      </c>
    </row>
    <row r="241" spans="1:15" x14ac:dyDescent="0.15">
      <c r="A241" s="2">
        <v>239</v>
      </c>
      <c r="B241" s="2" t="str">
        <f t="shared" si="7"/>
        <v>59</v>
      </c>
      <c r="C241" s="2" t="str">
        <f>J241&amp;COUNTIF($J$3:J241,J241)</f>
        <v>0134</v>
      </c>
      <c r="D241" s="2" t="str">
        <f>STEP①【データ貼付】!D240&amp;STEP①【データ貼付】!E240</f>
        <v/>
      </c>
      <c r="E241" s="16">
        <f>STEP①【データ貼付】!G240+ROW()/1000000</f>
        <v>2.41E-4</v>
      </c>
      <c r="F241" s="2">
        <f t="shared" si="8"/>
        <v>59</v>
      </c>
      <c r="G241" s="2">
        <f>STEP①【データ貼付】!A240</f>
        <v>0</v>
      </c>
      <c r="H241" s="2">
        <f>STEP①【データ貼付】!B240</f>
        <v>0</v>
      </c>
      <c r="I241" s="18">
        <f>STEP①【データ貼付】!C240</f>
        <v>0</v>
      </c>
      <c r="J241" s="2">
        <f>STEP①【データ貼付】!F240</f>
        <v>0</v>
      </c>
      <c r="K241" s="2">
        <f>STEP①【データ貼付】!G240</f>
        <v>0</v>
      </c>
      <c r="L241" s="2">
        <f>STEP①【データ貼付】!H240</f>
        <v>0</v>
      </c>
      <c r="M241" s="2">
        <f>STEP①【データ貼付】!I240</f>
        <v>0</v>
      </c>
      <c r="N241" s="2">
        <f>STEP①【データ貼付】!J240</f>
        <v>0</v>
      </c>
      <c r="O241" s="2">
        <f>STEP①【データ貼付】!K240</f>
        <v>0</v>
      </c>
    </row>
    <row r="242" spans="1:15" x14ac:dyDescent="0.15">
      <c r="A242" s="2">
        <v>240</v>
      </c>
      <c r="B242" s="2" t="str">
        <f t="shared" si="7"/>
        <v>58</v>
      </c>
      <c r="C242" s="2" t="str">
        <f>J242&amp;COUNTIF($J$3:J242,J242)</f>
        <v>0135</v>
      </c>
      <c r="D242" s="2" t="str">
        <f>STEP①【データ貼付】!D241&amp;STEP①【データ貼付】!E241</f>
        <v/>
      </c>
      <c r="E242" s="16">
        <f>STEP①【データ貼付】!G241+ROW()/1000000</f>
        <v>2.42E-4</v>
      </c>
      <c r="F242" s="2">
        <f t="shared" si="8"/>
        <v>58</v>
      </c>
      <c r="G242" s="2">
        <f>STEP①【データ貼付】!A241</f>
        <v>0</v>
      </c>
      <c r="H242" s="2">
        <f>STEP①【データ貼付】!B241</f>
        <v>0</v>
      </c>
      <c r="I242" s="18">
        <f>STEP①【データ貼付】!C241</f>
        <v>0</v>
      </c>
      <c r="J242" s="2">
        <f>STEP①【データ貼付】!F241</f>
        <v>0</v>
      </c>
      <c r="K242" s="2">
        <f>STEP①【データ貼付】!G241</f>
        <v>0</v>
      </c>
      <c r="L242" s="2">
        <f>STEP①【データ貼付】!H241</f>
        <v>0</v>
      </c>
      <c r="M242" s="2">
        <f>STEP①【データ貼付】!I241</f>
        <v>0</v>
      </c>
      <c r="N242" s="2">
        <f>STEP①【データ貼付】!J241</f>
        <v>0</v>
      </c>
      <c r="O242" s="2">
        <f>STEP①【データ貼付】!K241</f>
        <v>0</v>
      </c>
    </row>
    <row r="243" spans="1:15" x14ac:dyDescent="0.15">
      <c r="A243" s="2">
        <v>241</v>
      </c>
      <c r="B243" s="2" t="str">
        <f t="shared" si="7"/>
        <v>57</v>
      </c>
      <c r="C243" s="2" t="str">
        <f>J243&amp;COUNTIF($J$3:J243,J243)</f>
        <v>0136</v>
      </c>
      <c r="D243" s="2" t="str">
        <f>STEP①【データ貼付】!D242&amp;STEP①【データ貼付】!E242</f>
        <v/>
      </c>
      <c r="E243" s="16">
        <f>STEP①【データ貼付】!G242+ROW()/1000000</f>
        <v>2.43E-4</v>
      </c>
      <c r="F243" s="2">
        <f t="shared" si="8"/>
        <v>57</v>
      </c>
      <c r="G243" s="2">
        <f>STEP①【データ貼付】!A242</f>
        <v>0</v>
      </c>
      <c r="H243" s="2">
        <f>STEP①【データ貼付】!B242</f>
        <v>0</v>
      </c>
      <c r="I243" s="18">
        <f>STEP①【データ貼付】!C242</f>
        <v>0</v>
      </c>
      <c r="J243" s="2">
        <f>STEP①【データ貼付】!F242</f>
        <v>0</v>
      </c>
      <c r="K243" s="2">
        <f>STEP①【データ貼付】!G242</f>
        <v>0</v>
      </c>
      <c r="L243" s="2">
        <f>STEP①【データ貼付】!H242</f>
        <v>0</v>
      </c>
      <c r="M243" s="2">
        <f>STEP①【データ貼付】!I242</f>
        <v>0</v>
      </c>
      <c r="N243" s="2">
        <f>STEP①【データ貼付】!J242</f>
        <v>0</v>
      </c>
      <c r="O243" s="2">
        <f>STEP①【データ貼付】!K242</f>
        <v>0</v>
      </c>
    </row>
    <row r="244" spans="1:15" x14ac:dyDescent="0.15">
      <c r="A244" s="2">
        <v>242</v>
      </c>
      <c r="B244" s="2" t="str">
        <f t="shared" si="7"/>
        <v>56</v>
      </c>
      <c r="C244" s="2" t="str">
        <f>J244&amp;COUNTIF($J$3:J244,J244)</f>
        <v>0137</v>
      </c>
      <c r="D244" s="2" t="str">
        <f>STEP①【データ貼付】!D243&amp;STEP①【データ貼付】!E243</f>
        <v/>
      </c>
      <c r="E244" s="16">
        <f>STEP①【データ貼付】!G243+ROW()/1000000</f>
        <v>2.4399999999999999E-4</v>
      </c>
      <c r="F244" s="2">
        <f t="shared" si="8"/>
        <v>56</v>
      </c>
      <c r="G244" s="2">
        <f>STEP①【データ貼付】!A243</f>
        <v>0</v>
      </c>
      <c r="H244" s="2">
        <f>STEP①【データ貼付】!B243</f>
        <v>0</v>
      </c>
      <c r="I244" s="18">
        <f>STEP①【データ貼付】!C243</f>
        <v>0</v>
      </c>
      <c r="J244" s="2">
        <f>STEP①【データ貼付】!F243</f>
        <v>0</v>
      </c>
      <c r="K244" s="2">
        <f>STEP①【データ貼付】!G243</f>
        <v>0</v>
      </c>
      <c r="L244" s="2">
        <f>STEP①【データ貼付】!H243</f>
        <v>0</v>
      </c>
      <c r="M244" s="2">
        <f>STEP①【データ貼付】!I243</f>
        <v>0</v>
      </c>
      <c r="N244" s="2">
        <f>STEP①【データ貼付】!J243</f>
        <v>0</v>
      </c>
      <c r="O244" s="2">
        <f>STEP①【データ貼付】!K243</f>
        <v>0</v>
      </c>
    </row>
    <row r="245" spans="1:15" x14ac:dyDescent="0.15">
      <c r="A245" s="2">
        <v>243</v>
      </c>
      <c r="B245" s="2" t="str">
        <f t="shared" si="7"/>
        <v>55</v>
      </c>
      <c r="C245" s="2" t="str">
        <f>J245&amp;COUNTIF($J$3:J245,J245)</f>
        <v>0138</v>
      </c>
      <c r="D245" s="2" t="str">
        <f>STEP①【データ貼付】!D244&amp;STEP①【データ貼付】!E244</f>
        <v/>
      </c>
      <c r="E245" s="16">
        <f>STEP①【データ貼付】!G244+ROW()/1000000</f>
        <v>2.4499999999999999E-4</v>
      </c>
      <c r="F245" s="2">
        <f t="shared" si="8"/>
        <v>55</v>
      </c>
      <c r="G245" s="2">
        <f>STEP①【データ貼付】!A244</f>
        <v>0</v>
      </c>
      <c r="H245" s="2">
        <f>STEP①【データ貼付】!B244</f>
        <v>0</v>
      </c>
      <c r="I245" s="18">
        <f>STEP①【データ貼付】!C244</f>
        <v>0</v>
      </c>
      <c r="J245" s="2">
        <f>STEP①【データ貼付】!F244</f>
        <v>0</v>
      </c>
      <c r="K245" s="2">
        <f>STEP①【データ貼付】!G244</f>
        <v>0</v>
      </c>
      <c r="L245" s="2">
        <f>STEP①【データ貼付】!H244</f>
        <v>0</v>
      </c>
      <c r="M245" s="2">
        <f>STEP①【データ貼付】!I244</f>
        <v>0</v>
      </c>
      <c r="N245" s="2">
        <f>STEP①【データ貼付】!J244</f>
        <v>0</v>
      </c>
      <c r="O245" s="2">
        <f>STEP①【データ貼付】!K244</f>
        <v>0</v>
      </c>
    </row>
    <row r="246" spans="1:15" x14ac:dyDescent="0.15">
      <c r="A246" s="2">
        <v>244</v>
      </c>
      <c r="B246" s="2" t="str">
        <f t="shared" si="7"/>
        <v>54</v>
      </c>
      <c r="C246" s="2" t="str">
        <f>J246&amp;COUNTIF($J$3:J246,J246)</f>
        <v>0139</v>
      </c>
      <c r="D246" s="2" t="str">
        <f>STEP①【データ貼付】!D245&amp;STEP①【データ貼付】!E245</f>
        <v/>
      </c>
      <c r="E246" s="16">
        <f>STEP①【データ貼付】!G245+ROW()/1000000</f>
        <v>2.4600000000000002E-4</v>
      </c>
      <c r="F246" s="2">
        <f t="shared" si="8"/>
        <v>54</v>
      </c>
      <c r="G246" s="2">
        <f>STEP①【データ貼付】!A245</f>
        <v>0</v>
      </c>
      <c r="H246" s="2">
        <f>STEP①【データ貼付】!B245</f>
        <v>0</v>
      </c>
      <c r="I246" s="18">
        <f>STEP①【データ貼付】!C245</f>
        <v>0</v>
      </c>
      <c r="J246" s="2">
        <f>STEP①【データ貼付】!F245</f>
        <v>0</v>
      </c>
      <c r="K246" s="2">
        <f>STEP①【データ貼付】!G245</f>
        <v>0</v>
      </c>
      <c r="L246" s="2">
        <f>STEP①【データ貼付】!H245</f>
        <v>0</v>
      </c>
      <c r="M246" s="2">
        <f>STEP①【データ貼付】!I245</f>
        <v>0</v>
      </c>
      <c r="N246" s="2">
        <f>STEP①【データ貼付】!J245</f>
        <v>0</v>
      </c>
      <c r="O246" s="2">
        <f>STEP①【データ貼付】!K245</f>
        <v>0</v>
      </c>
    </row>
    <row r="247" spans="1:15" x14ac:dyDescent="0.15">
      <c r="A247" s="2">
        <v>245</v>
      </c>
      <c r="B247" s="2" t="str">
        <f t="shared" si="7"/>
        <v>53</v>
      </c>
      <c r="C247" s="2" t="str">
        <f>J247&amp;COUNTIF($J$3:J247,J247)</f>
        <v>0140</v>
      </c>
      <c r="D247" s="2" t="str">
        <f>STEP①【データ貼付】!D246&amp;STEP①【データ貼付】!E246</f>
        <v/>
      </c>
      <c r="E247" s="16">
        <f>STEP①【データ貼付】!G246+ROW()/1000000</f>
        <v>2.4699999999999999E-4</v>
      </c>
      <c r="F247" s="2">
        <f t="shared" si="8"/>
        <v>53</v>
      </c>
      <c r="G247" s="2">
        <f>STEP①【データ貼付】!A246</f>
        <v>0</v>
      </c>
      <c r="H247" s="2">
        <f>STEP①【データ貼付】!B246</f>
        <v>0</v>
      </c>
      <c r="I247" s="18">
        <f>STEP①【データ貼付】!C246</f>
        <v>0</v>
      </c>
      <c r="J247" s="2">
        <f>STEP①【データ貼付】!F246</f>
        <v>0</v>
      </c>
      <c r="K247" s="2">
        <f>STEP①【データ貼付】!G246</f>
        <v>0</v>
      </c>
      <c r="L247" s="2">
        <f>STEP①【データ貼付】!H246</f>
        <v>0</v>
      </c>
      <c r="M247" s="2">
        <f>STEP①【データ貼付】!I246</f>
        <v>0</v>
      </c>
      <c r="N247" s="2">
        <f>STEP①【データ貼付】!J246</f>
        <v>0</v>
      </c>
      <c r="O247" s="2">
        <f>STEP①【データ貼付】!K246</f>
        <v>0</v>
      </c>
    </row>
    <row r="248" spans="1:15" x14ac:dyDescent="0.15">
      <c r="A248" s="2">
        <v>246</v>
      </c>
      <c r="B248" s="2" t="str">
        <f t="shared" si="7"/>
        <v>52</v>
      </c>
      <c r="C248" s="2" t="str">
        <f>J248&amp;COUNTIF($J$3:J248,J248)</f>
        <v>0141</v>
      </c>
      <c r="D248" s="2" t="str">
        <f>STEP①【データ貼付】!D247&amp;STEP①【データ貼付】!E247</f>
        <v/>
      </c>
      <c r="E248" s="16">
        <f>STEP①【データ貼付】!G247+ROW()/1000000</f>
        <v>2.4800000000000001E-4</v>
      </c>
      <c r="F248" s="2">
        <f t="shared" si="8"/>
        <v>52</v>
      </c>
      <c r="G248" s="2">
        <f>STEP①【データ貼付】!A247</f>
        <v>0</v>
      </c>
      <c r="H248" s="2">
        <f>STEP①【データ貼付】!B247</f>
        <v>0</v>
      </c>
      <c r="I248" s="18">
        <f>STEP①【データ貼付】!C247</f>
        <v>0</v>
      </c>
      <c r="J248" s="2">
        <f>STEP①【データ貼付】!F247</f>
        <v>0</v>
      </c>
      <c r="K248" s="2">
        <f>STEP①【データ貼付】!G247</f>
        <v>0</v>
      </c>
      <c r="L248" s="2">
        <f>STEP①【データ貼付】!H247</f>
        <v>0</v>
      </c>
      <c r="M248" s="2">
        <f>STEP①【データ貼付】!I247</f>
        <v>0</v>
      </c>
      <c r="N248" s="2">
        <f>STEP①【データ貼付】!J247</f>
        <v>0</v>
      </c>
      <c r="O248" s="2">
        <f>STEP①【データ貼付】!K247</f>
        <v>0</v>
      </c>
    </row>
    <row r="249" spans="1:15" x14ac:dyDescent="0.15">
      <c r="A249" s="2">
        <v>247</v>
      </c>
      <c r="B249" s="2" t="str">
        <f t="shared" si="7"/>
        <v>51</v>
      </c>
      <c r="C249" s="2" t="str">
        <f>J249&amp;COUNTIF($J$3:J249,J249)</f>
        <v>0142</v>
      </c>
      <c r="D249" s="2" t="str">
        <f>STEP①【データ貼付】!D248&amp;STEP①【データ貼付】!E248</f>
        <v/>
      </c>
      <c r="E249" s="16">
        <f>STEP①【データ貼付】!G248+ROW()/1000000</f>
        <v>2.4899999999999998E-4</v>
      </c>
      <c r="F249" s="2">
        <f t="shared" si="8"/>
        <v>51</v>
      </c>
      <c r="G249" s="2">
        <f>STEP①【データ貼付】!A248</f>
        <v>0</v>
      </c>
      <c r="H249" s="2">
        <f>STEP①【データ貼付】!B248</f>
        <v>0</v>
      </c>
      <c r="I249" s="18">
        <f>STEP①【データ貼付】!C248</f>
        <v>0</v>
      </c>
      <c r="J249" s="2">
        <f>STEP①【データ貼付】!F248</f>
        <v>0</v>
      </c>
      <c r="K249" s="2">
        <f>STEP①【データ貼付】!G248</f>
        <v>0</v>
      </c>
      <c r="L249" s="2">
        <f>STEP①【データ貼付】!H248</f>
        <v>0</v>
      </c>
      <c r="M249" s="2">
        <f>STEP①【データ貼付】!I248</f>
        <v>0</v>
      </c>
      <c r="N249" s="2">
        <f>STEP①【データ貼付】!J248</f>
        <v>0</v>
      </c>
      <c r="O249" s="2">
        <f>STEP①【データ貼付】!K248</f>
        <v>0</v>
      </c>
    </row>
    <row r="250" spans="1:15" x14ac:dyDescent="0.15">
      <c r="A250" s="2">
        <v>248</v>
      </c>
      <c r="B250" s="2" t="str">
        <f t="shared" si="7"/>
        <v>50</v>
      </c>
      <c r="C250" s="2" t="str">
        <f>J250&amp;COUNTIF($J$3:J250,J250)</f>
        <v>0143</v>
      </c>
      <c r="D250" s="2" t="str">
        <f>STEP①【データ貼付】!D249&amp;STEP①【データ貼付】!E249</f>
        <v/>
      </c>
      <c r="E250" s="16">
        <f>STEP①【データ貼付】!G249+ROW()/1000000</f>
        <v>2.5000000000000001E-4</v>
      </c>
      <c r="F250" s="2">
        <f t="shared" si="8"/>
        <v>50</v>
      </c>
      <c r="G250" s="2">
        <f>STEP①【データ貼付】!A249</f>
        <v>0</v>
      </c>
      <c r="H250" s="2">
        <f>STEP①【データ貼付】!B249</f>
        <v>0</v>
      </c>
      <c r="I250" s="18">
        <f>STEP①【データ貼付】!C249</f>
        <v>0</v>
      </c>
      <c r="J250" s="2">
        <f>STEP①【データ貼付】!F249</f>
        <v>0</v>
      </c>
      <c r="K250" s="2">
        <f>STEP①【データ貼付】!G249</f>
        <v>0</v>
      </c>
      <c r="L250" s="2">
        <f>STEP①【データ貼付】!H249</f>
        <v>0</v>
      </c>
      <c r="M250" s="2">
        <f>STEP①【データ貼付】!I249</f>
        <v>0</v>
      </c>
      <c r="N250" s="2">
        <f>STEP①【データ貼付】!J249</f>
        <v>0</v>
      </c>
      <c r="O250" s="2">
        <f>STEP①【データ貼付】!K249</f>
        <v>0</v>
      </c>
    </row>
    <row r="251" spans="1:15" x14ac:dyDescent="0.15">
      <c r="A251" s="2">
        <v>249</v>
      </c>
      <c r="B251" s="2" t="str">
        <f t="shared" si="7"/>
        <v>49</v>
      </c>
      <c r="C251" s="2" t="str">
        <f>J251&amp;COUNTIF($J$3:J251,J251)</f>
        <v>0144</v>
      </c>
      <c r="D251" s="2" t="str">
        <f>STEP①【データ貼付】!D250&amp;STEP①【データ貼付】!E250</f>
        <v/>
      </c>
      <c r="E251" s="16">
        <f>STEP①【データ貼付】!G250+ROW()/1000000</f>
        <v>2.5099999999999998E-4</v>
      </c>
      <c r="F251" s="2">
        <f t="shared" si="8"/>
        <v>49</v>
      </c>
      <c r="G251" s="2">
        <f>STEP①【データ貼付】!A250</f>
        <v>0</v>
      </c>
      <c r="H251" s="2">
        <f>STEP①【データ貼付】!B250</f>
        <v>0</v>
      </c>
      <c r="I251" s="18">
        <f>STEP①【データ貼付】!C250</f>
        <v>0</v>
      </c>
      <c r="J251" s="2">
        <f>STEP①【データ貼付】!F250</f>
        <v>0</v>
      </c>
      <c r="K251" s="2">
        <f>STEP①【データ貼付】!G250</f>
        <v>0</v>
      </c>
      <c r="L251" s="2">
        <f>STEP①【データ貼付】!H250</f>
        <v>0</v>
      </c>
      <c r="M251" s="2">
        <f>STEP①【データ貼付】!I250</f>
        <v>0</v>
      </c>
      <c r="N251" s="2">
        <f>STEP①【データ貼付】!J250</f>
        <v>0</v>
      </c>
      <c r="O251" s="2">
        <f>STEP①【データ貼付】!K250</f>
        <v>0</v>
      </c>
    </row>
    <row r="252" spans="1:15" x14ac:dyDescent="0.15">
      <c r="A252" s="2">
        <v>250</v>
      </c>
      <c r="B252" s="2" t="str">
        <f t="shared" si="7"/>
        <v>48</v>
      </c>
      <c r="C252" s="2" t="str">
        <f>J252&amp;COUNTIF($J$3:J252,J252)</f>
        <v>0145</v>
      </c>
      <c r="D252" s="2" t="str">
        <f>STEP①【データ貼付】!D251&amp;STEP①【データ貼付】!E251</f>
        <v/>
      </c>
      <c r="E252" s="16">
        <f>STEP①【データ貼付】!G251+ROW()/1000000</f>
        <v>2.52E-4</v>
      </c>
      <c r="F252" s="2">
        <f t="shared" si="8"/>
        <v>48</v>
      </c>
      <c r="G252" s="2">
        <f>STEP①【データ貼付】!A251</f>
        <v>0</v>
      </c>
      <c r="H252" s="2">
        <f>STEP①【データ貼付】!B251</f>
        <v>0</v>
      </c>
      <c r="I252" s="18">
        <f>STEP①【データ貼付】!C251</f>
        <v>0</v>
      </c>
      <c r="J252" s="2">
        <f>STEP①【データ貼付】!F251</f>
        <v>0</v>
      </c>
      <c r="K252" s="2">
        <f>STEP①【データ貼付】!G251</f>
        <v>0</v>
      </c>
      <c r="L252" s="2">
        <f>STEP①【データ貼付】!H251</f>
        <v>0</v>
      </c>
      <c r="M252" s="2">
        <f>STEP①【データ貼付】!I251</f>
        <v>0</v>
      </c>
      <c r="N252" s="2">
        <f>STEP①【データ貼付】!J251</f>
        <v>0</v>
      </c>
      <c r="O252" s="2">
        <f>STEP①【データ貼付】!K251</f>
        <v>0</v>
      </c>
    </row>
    <row r="253" spans="1:15" x14ac:dyDescent="0.15">
      <c r="A253" s="2">
        <v>251</v>
      </c>
      <c r="B253" s="2" t="str">
        <f t="shared" si="7"/>
        <v>47</v>
      </c>
      <c r="C253" s="2" t="str">
        <f>J253&amp;COUNTIF($J$3:J253,J253)</f>
        <v>0146</v>
      </c>
      <c r="D253" s="2" t="str">
        <f>STEP①【データ貼付】!D252&amp;STEP①【データ貼付】!E252</f>
        <v/>
      </c>
      <c r="E253" s="16">
        <f>STEP①【データ貼付】!G252+ROW()/1000000</f>
        <v>2.5300000000000002E-4</v>
      </c>
      <c r="F253" s="2">
        <f t="shared" si="8"/>
        <v>47</v>
      </c>
      <c r="G253" s="2">
        <f>STEP①【データ貼付】!A252</f>
        <v>0</v>
      </c>
      <c r="H253" s="2">
        <f>STEP①【データ貼付】!B252</f>
        <v>0</v>
      </c>
      <c r="I253" s="18">
        <f>STEP①【データ貼付】!C252</f>
        <v>0</v>
      </c>
      <c r="J253" s="2">
        <f>STEP①【データ貼付】!F252</f>
        <v>0</v>
      </c>
      <c r="K253" s="2">
        <f>STEP①【データ貼付】!G252</f>
        <v>0</v>
      </c>
      <c r="L253" s="2">
        <f>STEP①【データ貼付】!H252</f>
        <v>0</v>
      </c>
      <c r="M253" s="2">
        <f>STEP①【データ貼付】!I252</f>
        <v>0</v>
      </c>
      <c r="N253" s="2">
        <f>STEP①【データ貼付】!J252</f>
        <v>0</v>
      </c>
      <c r="O253" s="2">
        <f>STEP①【データ貼付】!K252</f>
        <v>0</v>
      </c>
    </row>
    <row r="254" spans="1:15" x14ac:dyDescent="0.15">
      <c r="A254" s="2">
        <v>252</v>
      </c>
      <c r="B254" s="2" t="str">
        <f t="shared" si="7"/>
        <v>46</v>
      </c>
      <c r="C254" s="2" t="str">
        <f>J254&amp;COUNTIF($J$3:J254,J254)</f>
        <v>0147</v>
      </c>
      <c r="D254" s="2" t="str">
        <f>STEP①【データ貼付】!D253&amp;STEP①【データ貼付】!E253</f>
        <v/>
      </c>
      <c r="E254" s="16">
        <f>STEP①【データ貼付】!G253+ROW()/1000000</f>
        <v>2.5399999999999999E-4</v>
      </c>
      <c r="F254" s="2">
        <f t="shared" si="8"/>
        <v>46</v>
      </c>
      <c r="G254" s="2">
        <f>STEP①【データ貼付】!A253</f>
        <v>0</v>
      </c>
      <c r="H254" s="2">
        <f>STEP①【データ貼付】!B253</f>
        <v>0</v>
      </c>
      <c r="I254" s="18">
        <f>STEP①【データ貼付】!C253</f>
        <v>0</v>
      </c>
      <c r="J254" s="2">
        <f>STEP①【データ貼付】!F253</f>
        <v>0</v>
      </c>
      <c r="K254" s="2">
        <f>STEP①【データ貼付】!G253</f>
        <v>0</v>
      </c>
      <c r="L254" s="2">
        <f>STEP①【データ貼付】!H253</f>
        <v>0</v>
      </c>
      <c r="M254" s="2">
        <f>STEP①【データ貼付】!I253</f>
        <v>0</v>
      </c>
      <c r="N254" s="2">
        <f>STEP①【データ貼付】!J253</f>
        <v>0</v>
      </c>
      <c r="O254" s="2">
        <f>STEP①【データ貼付】!K253</f>
        <v>0</v>
      </c>
    </row>
    <row r="255" spans="1:15" x14ac:dyDescent="0.15">
      <c r="A255" s="2">
        <v>253</v>
      </c>
      <c r="B255" s="2" t="str">
        <f t="shared" si="7"/>
        <v>45</v>
      </c>
      <c r="C255" s="2" t="str">
        <f>J255&amp;COUNTIF($J$3:J255,J255)</f>
        <v>0148</v>
      </c>
      <c r="D255" s="2" t="str">
        <f>STEP①【データ貼付】!D254&amp;STEP①【データ貼付】!E254</f>
        <v/>
      </c>
      <c r="E255" s="16">
        <f>STEP①【データ貼付】!G254+ROW()/1000000</f>
        <v>2.5500000000000002E-4</v>
      </c>
      <c r="F255" s="2">
        <f t="shared" si="8"/>
        <v>45</v>
      </c>
      <c r="G255" s="2">
        <f>STEP①【データ貼付】!A254</f>
        <v>0</v>
      </c>
      <c r="H255" s="2">
        <f>STEP①【データ貼付】!B254</f>
        <v>0</v>
      </c>
      <c r="I255" s="18">
        <f>STEP①【データ貼付】!C254</f>
        <v>0</v>
      </c>
      <c r="J255" s="2">
        <f>STEP①【データ貼付】!F254</f>
        <v>0</v>
      </c>
      <c r="K255" s="2">
        <f>STEP①【データ貼付】!G254</f>
        <v>0</v>
      </c>
      <c r="L255" s="2">
        <f>STEP①【データ貼付】!H254</f>
        <v>0</v>
      </c>
      <c r="M255" s="2">
        <f>STEP①【データ貼付】!I254</f>
        <v>0</v>
      </c>
      <c r="N255" s="2">
        <f>STEP①【データ貼付】!J254</f>
        <v>0</v>
      </c>
      <c r="O255" s="2">
        <f>STEP①【データ貼付】!K254</f>
        <v>0</v>
      </c>
    </row>
    <row r="256" spans="1:15" x14ac:dyDescent="0.15">
      <c r="A256" s="2">
        <v>254</v>
      </c>
      <c r="B256" s="2" t="str">
        <f t="shared" si="7"/>
        <v>44</v>
      </c>
      <c r="C256" s="2" t="str">
        <f>J256&amp;COUNTIF($J$3:J256,J256)</f>
        <v>0149</v>
      </c>
      <c r="D256" s="2" t="str">
        <f>STEP①【データ貼付】!D255&amp;STEP①【データ貼付】!E255</f>
        <v/>
      </c>
      <c r="E256" s="16">
        <f>STEP①【データ貼付】!G255+ROW()/1000000</f>
        <v>2.5599999999999999E-4</v>
      </c>
      <c r="F256" s="2">
        <f t="shared" si="8"/>
        <v>44</v>
      </c>
      <c r="G256" s="2">
        <f>STEP①【データ貼付】!A255</f>
        <v>0</v>
      </c>
      <c r="H256" s="2">
        <f>STEP①【データ貼付】!B255</f>
        <v>0</v>
      </c>
      <c r="I256" s="18">
        <f>STEP①【データ貼付】!C255</f>
        <v>0</v>
      </c>
      <c r="J256" s="2">
        <f>STEP①【データ貼付】!F255</f>
        <v>0</v>
      </c>
      <c r="K256" s="2">
        <f>STEP①【データ貼付】!G255</f>
        <v>0</v>
      </c>
      <c r="L256" s="2">
        <f>STEP①【データ貼付】!H255</f>
        <v>0</v>
      </c>
      <c r="M256" s="2">
        <f>STEP①【データ貼付】!I255</f>
        <v>0</v>
      </c>
      <c r="N256" s="2">
        <f>STEP①【データ貼付】!J255</f>
        <v>0</v>
      </c>
      <c r="O256" s="2">
        <f>STEP①【データ貼付】!K255</f>
        <v>0</v>
      </c>
    </row>
    <row r="257" spans="1:15" x14ac:dyDescent="0.15">
      <c r="A257" s="2">
        <v>255</v>
      </c>
      <c r="B257" s="2" t="str">
        <f t="shared" si="7"/>
        <v>43</v>
      </c>
      <c r="C257" s="2" t="str">
        <f>J257&amp;COUNTIF($J$3:J257,J257)</f>
        <v>0150</v>
      </c>
      <c r="D257" s="2" t="str">
        <f>STEP①【データ貼付】!D256&amp;STEP①【データ貼付】!E256</f>
        <v/>
      </c>
      <c r="E257" s="16">
        <f>STEP①【データ貼付】!G256+ROW()/1000000</f>
        <v>2.5700000000000001E-4</v>
      </c>
      <c r="F257" s="2">
        <f t="shared" si="8"/>
        <v>43</v>
      </c>
      <c r="G257" s="2">
        <f>STEP①【データ貼付】!A256</f>
        <v>0</v>
      </c>
      <c r="H257" s="2">
        <f>STEP①【データ貼付】!B256</f>
        <v>0</v>
      </c>
      <c r="I257" s="18">
        <f>STEP①【データ貼付】!C256</f>
        <v>0</v>
      </c>
      <c r="J257" s="2">
        <f>STEP①【データ貼付】!F256</f>
        <v>0</v>
      </c>
      <c r="K257" s="2">
        <f>STEP①【データ貼付】!G256</f>
        <v>0</v>
      </c>
      <c r="L257" s="2">
        <f>STEP①【データ貼付】!H256</f>
        <v>0</v>
      </c>
      <c r="M257" s="2">
        <f>STEP①【データ貼付】!I256</f>
        <v>0</v>
      </c>
      <c r="N257" s="2">
        <f>STEP①【データ貼付】!J256</f>
        <v>0</v>
      </c>
      <c r="O257" s="2">
        <f>STEP①【データ貼付】!K256</f>
        <v>0</v>
      </c>
    </row>
    <row r="258" spans="1:15" x14ac:dyDescent="0.15">
      <c r="A258" s="2">
        <v>256</v>
      </c>
      <c r="B258" s="2" t="str">
        <f t="shared" si="7"/>
        <v>42</v>
      </c>
      <c r="C258" s="2" t="str">
        <f>J258&amp;COUNTIF($J$3:J258,J258)</f>
        <v>0151</v>
      </c>
      <c r="D258" s="2" t="str">
        <f>STEP①【データ貼付】!D257&amp;STEP①【データ貼付】!E257</f>
        <v/>
      </c>
      <c r="E258" s="16">
        <f>STEP①【データ貼付】!G257+ROW()/1000000</f>
        <v>2.5799999999999998E-4</v>
      </c>
      <c r="F258" s="2">
        <f t="shared" si="8"/>
        <v>42</v>
      </c>
      <c r="G258" s="2">
        <f>STEP①【データ貼付】!A257</f>
        <v>0</v>
      </c>
      <c r="H258" s="2">
        <f>STEP①【データ貼付】!B257</f>
        <v>0</v>
      </c>
      <c r="I258" s="18">
        <f>STEP①【データ貼付】!C257</f>
        <v>0</v>
      </c>
      <c r="J258" s="2">
        <f>STEP①【データ貼付】!F257</f>
        <v>0</v>
      </c>
      <c r="K258" s="2">
        <f>STEP①【データ貼付】!G257</f>
        <v>0</v>
      </c>
      <c r="L258" s="2">
        <f>STEP①【データ貼付】!H257</f>
        <v>0</v>
      </c>
      <c r="M258" s="2">
        <f>STEP①【データ貼付】!I257</f>
        <v>0</v>
      </c>
      <c r="N258" s="2">
        <f>STEP①【データ貼付】!J257</f>
        <v>0</v>
      </c>
      <c r="O258" s="2">
        <f>STEP①【データ貼付】!K257</f>
        <v>0</v>
      </c>
    </row>
    <row r="259" spans="1:15" x14ac:dyDescent="0.15">
      <c r="A259" s="2">
        <v>257</v>
      </c>
      <c r="B259" s="2" t="str">
        <f t="shared" si="7"/>
        <v>41</v>
      </c>
      <c r="C259" s="2" t="str">
        <f>J259&amp;COUNTIF($J$3:J259,J259)</f>
        <v>0152</v>
      </c>
      <c r="D259" s="2" t="str">
        <f>STEP①【データ貼付】!D258&amp;STEP①【データ貼付】!E258</f>
        <v/>
      </c>
      <c r="E259" s="16">
        <f>STEP①【データ貼付】!G258+ROW()/1000000</f>
        <v>2.5900000000000001E-4</v>
      </c>
      <c r="F259" s="2">
        <f t="shared" si="8"/>
        <v>41</v>
      </c>
      <c r="G259" s="2">
        <f>STEP①【データ貼付】!A258</f>
        <v>0</v>
      </c>
      <c r="H259" s="2">
        <f>STEP①【データ貼付】!B258</f>
        <v>0</v>
      </c>
      <c r="I259" s="18">
        <f>STEP①【データ貼付】!C258</f>
        <v>0</v>
      </c>
      <c r="J259" s="2">
        <f>STEP①【データ貼付】!F258</f>
        <v>0</v>
      </c>
      <c r="K259" s="2">
        <f>STEP①【データ貼付】!G258</f>
        <v>0</v>
      </c>
      <c r="L259" s="2">
        <f>STEP①【データ貼付】!H258</f>
        <v>0</v>
      </c>
      <c r="M259" s="2">
        <f>STEP①【データ貼付】!I258</f>
        <v>0</v>
      </c>
      <c r="N259" s="2">
        <f>STEP①【データ貼付】!J258</f>
        <v>0</v>
      </c>
      <c r="O259" s="2">
        <f>STEP①【データ貼付】!K258</f>
        <v>0</v>
      </c>
    </row>
    <row r="260" spans="1:15" x14ac:dyDescent="0.15">
      <c r="A260" s="2">
        <v>258</v>
      </c>
      <c r="B260" s="2" t="str">
        <f t="shared" ref="B260:B299" si="9">D260&amp;F260</f>
        <v>40</v>
      </c>
      <c r="C260" s="2" t="str">
        <f>J260&amp;COUNTIF($J$3:J260,J260)</f>
        <v>0153</v>
      </c>
      <c r="D260" s="2" t="str">
        <f>STEP①【データ貼付】!D259&amp;STEP①【データ貼付】!E259</f>
        <v/>
      </c>
      <c r="E260" s="16">
        <f>STEP①【データ貼付】!G259+ROW()/1000000</f>
        <v>2.5999999999999998E-4</v>
      </c>
      <c r="F260" s="2">
        <f t="shared" ref="F260:F299" si="10">SUMPRODUCT(($D$3:$D$299=D260)*($E$3:$E$299&gt;E260))+1</f>
        <v>40</v>
      </c>
      <c r="G260" s="2">
        <f>STEP①【データ貼付】!A259</f>
        <v>0</v>
      </c>
      <c r="H260" s="2">
        <f>STEP①【データ貼付】!B259</f>
        <v>0</v>
      </c>
      <c r="I260" s="18">
        <f>STEP①【データ貼付】!C259</f>
        <v>0</v>
      </c>
      <c r="J260" s="2">
        <f>STEP①【データ貼付】!F259</f>
        <v>0</v>
      </c>
      <c r="K260" s="2">
        <f>STEP①【データ貼付】!G259</f>
        <v>0</v>
      </c>
      <c r="L260" s="2">
        <f>STEP①【データ貼付】!H259</f>
        <v>0</v>
      </c>
      <c r="M260" s="2">
        <f>STEP①【データ貼付】!I259</f>
        <v>0</v>
      </c>
      <c r="N260" s="2">
        <f>STEP①【データ貼付】!J259</f>
        <v>0</v>
      </c>
      <c r="O260" s="2">
        <f>STEP①【データ貼付】!K259</f>
        <v>0</v>
      </c>
    </row>
    <row r="261" spans="1:15" x14ac:dyDescent="0.15">
      <c r="A261" s="2">
        <v>259</v>
      </c>
      <c r="B261" s="2" t="str">
        <f t="shared" si="9"/>
        <v>39</v>
      </c>
      <c r="C261" s="2" t="str">
        <f>J261&amp;COUNTIF($J$3:J261,J261)</f>
        <v>0154</v>
      </c>
      <c r="D261" s="2" t="str">
        <f>STEP①【データ貼付】!D260&amp;STEP①【データ貼付】!E260</f>
        <v/>
      </c>
      <c r="E261" s="16">
        <f>STEP①【データ貼付】!G260+ROW()/1000000</f>
        <v>2.61E-4</v>
      </c>
      <c r="F261" s="2">
        <f t="shared" si="10"/>
        <v>39</v>
      </c>
      <c r="G261" s="2">
        <f>STEP①【データ貼付】!A260</f>
        <v>0</v>
      </c>
      <c r="H261" s="2">
        <f>STEP①【データ貼付】!B260</f>
        <v>0</v>
      </c>
      <c r="I261" s="18">
        <f>STEP①【データ貼付】!C260</f>
        <v>0</v>
      </c>
      <c r="J261" s="2">
        <f>STEP①【データ貼付】!F260</f>
        <v>0</v>
      </c>
      <c r="K261" s="2">
        <f>STEP①【データ貼付】!G260</f>
        <v>0</v>
      </c>
      <c r="L261" s="2">
        <f>STEP①【データ貼付】!H260</f>
        <v>0</v>
      </c>
      <c r="M261" s="2">
        <f>STEP①【データ貼付】!I260</f>
        <v>0</v>
      </c>
      <c r="N261" s="2">
        <f>STEP①【データ貼付】!J260</f>
        <v>0</v>
      </c>
      <c r="O261" s="2">
        <f>STEP①【データ貼付】!K260</f>
        <v>0</v>
      </c>
    </row>
    <row r="262" spans="1:15" x14ac:dyDescent="0.15">
      <c r="A262" s="2">
        <v>260</v>
      </c>
      <c r="B262" s="2" t="str">
        <f t="shared" si="9"/>
        <v>38</v>
      </c>
      <c r="C262" s="2" t="str">
        <f>J262&amp;COUNTIF($J$3:J262,J262)</f>
        <v>0155</v>
      </c>
      <c r="D262" s="2" t="str">
        <f>STEP①【データ貼付】!D261&amp;STEP①【データ貼付】!E261</f>
        <v/>
      </c>
      <c r="E262" s="16">
        <f>STEP①【データ貼付】!G261+ROW()/1000000</f>
        <v>2.6200000000000003E-4</v>
      </c>
      <c r="F262" s="2">
        <f t="shared" si="10"/>
        <v>38</v>
      </c>
      <c r="G262" s="2">
        <f>STEP①【データ貼付】!A261</f>
        <v>0</v>
      </c>
      <c r="H262" s="2">
        <f>STEP①【データ貼付】!B261</f>
        <v>0</v>
      </c>
      <c r="I262" s="18">
        <f>STEP①【データ貼付】!C261</f>
        <v>0</v>
      </c>
      <c r="J262" s="2">
        <f>STEP①【データ貼付】!F261</f>
        <v>0</v>
      </c>
      <c r="K262" s="2">
        <f>STEP①【データ貼付】!G261</f>
        <v>0</v>
      </c>
      <c r="L262" s="2">
        <f>STEP①【データ貼付】!H261</f>
        <v>0</v>
      </c>
      <c r="M262" s="2">
        <f>STEP①【データ貼付】!I261</f>
        <v>0</v>
      </c>
      <c r="N262" s="2">
        <f>STEP①【データ貼付】!J261</f>
        <v>0</v>
      </c>
      <c r="O262" s="2">
        <f>STEP①【データ貼付】!K261</f>
        <v>0</v>
      </c>
    </row>
    <row r="263" spans="1:15" x14ac:dyDescent="0.15">
      <c r="A263" s="2">
        <v>261</v>
      </c>
      <c r="B263" s="2" t="str">
        <f t="shared" si="9"/>
        <v>37</v>
      </c>
      <c r="C263" s="2" t="str">
        <f>J263&amp;COUNTIF($J$3:J263,J263)</f>
        <v>0156</v>
      </c>
      <c r="D263" s="2" t="str">
        <f>STEP①【データ貼付】!D262&amp;STEP①【データ貼付】!E262</f>
        <v/>
      </c>
      <c r="E263" s="16">
        <f>STEP①【データ貼付】!G262+ROW()/1000000</f>
        <v>2.63E-4</v>
      </c>
      <c r="F263" s="2">
        <f t="shared" si="10"/>
        <v>37</v>
      </c>
      <c r="G263" s="2">
        <f>STEP①【データ貼付】!A262</f>
        <v>0</v>
      </c>
      <c r="H263" s="2">
        <f>STEP①【データ貼付】!B262</f>
        <v>0</v>
      </c>
      <c r="I263" s="18">
        <f>STEP①【データ貼付】!C262</f>
        <v>0</v>
      </c>
      <c r="J263" s="2">
        <f>STEP①【データ貼付】!F262</f>
        <v>0</v>
      </c>
      <c r="K263" s="2">
        <f>STEP①【データ貼付】!G262</f>
        <v>0</v>
      </c>
      <c r="L263" s="2">
        <f>STEP①【データ貼付】!H262</f>
        <v>0</v>
      </c>
      <c r="M263" s="2">
        <f>STEP①【データ貼付】!I262</f>
        <v>0</v>
      </c>
      <c r="N263" s="2">
        <f>STEP①【データ貼付】!J262</f>
        <v>0</v>
      </c>
      <c r="O263" s="2">
        <f>STEP①【データ貼付】!K262</f>
        <v>0</v>
      </c>
    </row>
    <row r="264" spans="1:15" x14ac:dyDescent="0.15">
      <c r="A264" s="2">
        <v>262</v>
      </c>
      <c r="B264" s="2" t="str">
        <f t="shared" si="9"/>
        <v>36</v>
      </c>
      <c r="C264" s="2" t="str">
        <f>J264&amp;COUNTIF($J$3:J264,J264)</f>
        <v>0157</v>
      </c>
      <c r="D264" s="2" t="str">
        <f>STEP①【データ貼付】!D263&amp;STEP①【データ貼付】!E263</f>
        <v/>
      </c>
      <c r="E264" s="16">
        <f>STEP①【データ貼付】!G263+ROW()/1000000</f>
        <v>2.6400000000000002E-4</v>
      </c>
      <c r="F264" s="2">
        <f t="shared" si="10"/>
        <v>36</v>
      </c>
      <c r="G264" s="2">
        <f>STEP①【データ貼付】!A263</f>
        <v>0</v>
      </c>
      <c r="H264" s="2">
        <f>STEP①【データ貼付】!B263</f>
        <v>0</v>
      </c>
      <c r="I264" s="18">
        <f>STEP①【データ貼付】!C263</f>
        <v>0</v>
      </c>
      <c r="J264" s="2">
        <f>STEP①【データ貼付】!F263</f>
        <v>0</v>
      </c>
      <c r="K264" s="2">
        <f>STEP①【データ貼付】!G263</f>
        <v>0</v>
      </c>
      <c r="L264" s="2">
        <f>STEP①【データ貼付】!H263</f>
        <v>0</v>
      </c>
      <c r="M264" s="2">
        <f>STEP①【データ貼付】!I263</f>
        <v>0</v>
      </c>
      <c r="N264" s="2">
        <f>STEP①【データ貼付】!J263</f>
        <v>0</v>
      </c>
      <c r="O264" s="2">
        <f>STEP①【データ貼付】!K263</f>
        <v>0</v>
      </c>
    </row>
    <row r="265" spans="1:15" x14ac:dyDescent="0.15">
      <c r="A265" s="2">
        <v>263</v>
      </c>
      <c r="B265" s="2" t="str">
        <f t="shared" si="9"/>
        <v>35</v>
      </c>
      <c r="C265" s="2" t="str">
        <f>J265&amp;COUNTIF($J$3:J265,J265)</f>
        <v>0158</v>
      </c>
      <c r="D265" s="2" t="str">
        <f>STEP①【データ貼付】!D264&amp;STEP①【データ貼付】!E264</f>
        <v/>
      </c>
      <c r="E265" s="16">
        <f>STEP①【データ貼付】!G264+ROW()/1000000</f>
        <v>2.6499999999999999E-4</v>
      </c>
      <c r="F265" s="2">
        <f t="shared" si="10"/>
        <v>35</v>
      </c>
      <c r="G265" s="2">
        <f>STEP①【データ貼付】!A264</f>
        <v>0</v>
      </c>
      <c r="H265" s="2">
        <f>STEP①【データ貼付】!B264</f>
        <v>0</v>
      </c>
      <c r="I265" s="18">
        <f>STEP①【データ貼付】!C264</f>
        <v>0</v>
      </c>
      <c r="J265" s="2">
        <f>STEP①【データ貼付】!F264</f>
        <v>0</v>
      </c>
      <c r="K265" s="2">
        <f>STEP①【データ貼付】!G264</f>
        <v>0</v>
      </c>
      <c r="L265" s="2">
        <f>STEP①【データ貼付】!H264</f>
        <v>0</v>
      </c>
      <c r="M265" s="2">
        <f>STEP①【データ貼付】!I264</f>
        <v>0</v>
      </c>
      <c r="N265" s="2">
        <f>STEP①【データ貼付】!J264</f>
        <v>0</v>
      </c>
      <c r="O265" s="2">
        <f>STEP①【データ貼付】!K264</f>
        <v>0</v>
      </c>
    </row>
    <row r="266" spans="1:15" x14ac:dyDescent="0.15">
      <c r="A266" s="2">
        <v>264</v>
      </c>
      <c r="B266" s="2" t="str">
        <f t="shared" si="9"/>
        <v>34</v>
      </c>
      <c r="C266" s="2" t="str">
        <f>J266&amp;COUNTIF($J$3:J266,J266)</f>
        <v>0159</v>
      </c>
      <c r="D266" s="2" t="str">
        <f>STEP①【データ貼付】!D265&amp;STEP①【データ貼付】!E265</f>
        <v/>
      </c>
      <c r="E266" s="16">
        <f>STEP①【データ貼付】!G265+ROW()/1000000</f>
        <v>2.6600000000000001E-4</v>
      </c>
      <c r="F266" s="2">
        <f t="shared" si="10"/>
        <v>34</v>
      </c>
      <c r="G266" s="2">
        <f>STEP①【データ貼付】!A265</f>
        <v>0</v>
      </c>
      <c r="H266" s="2">
        <f>STEP①【データ貼付】!B265</f>
        <v>0</v>
      </c>
      <c r="I266" s="18">
        <f>STEP①【データ貼付】!C265</f>
        <v>0</v>
      </c>
      <c r="J266" s="2">
        <f>STEP①【データ貼付】!F265</f>
        <v>0</v>
      </c>
      <c r="K266" s="2">
        <f>STEP①【データ貼付】!G265</f>
        <v>0</v>
      </c>
      <c r="L266" s="2">
        <f>STEP①【データ貼付】!H265</f>
        <v>0</v>
      </c>
      <c r="M266" s="2">
        <f>STEP①【データ貼付】!I265</f>
        <v>0</v>
      </c>
      <c r="N266" s="2">
        <f>STEP①【データ貼付】!J265</f>
        <v>0</v>
      </c>
      <c r="O266" s="2">
        <f>STEP①【データ貼付】!K265</f>
        <v>0</v>
      </c>
    </row>
    <row r="267" spans="1:15" x14ac:dyDescent="0.15">
      <c r="A267" s="2">
        <v>265</v>
      </c>
      <c r="B267" s="2" t="str">
        <f t="shared" si="9"/>
        <v>33</v>
      </c>
      <c r="C267" s="2" t="str">
        <f>J267&amp;COUNTIF($J$3:J267,J267)</f>
        <v>0160</v>
      </c>
      <c r="D267" s="2" t="str">
        <f>STEP①【データ貼付】!D266&amp;STEP①【データ貼付】!E266</f>
        <v/>
      </c>
      <c r="E267" s="16">
        <f>STEP①【データ貼付】!G266+ROW()/1000000</f>
        <v>2.6699999999999998E-4</v>
      </c>
      <c r="F267" s="2">
        <f t="shared" si="10"/>
        <v>33</v>
      </c>
      <c r="G267" s="2">
        <f>STEP①【データ貼付】!A266</f>
        <v>0</v>
      </c>
      <c r="H267" s="2">
        <f>STEP①【データ貼付】!B266</f>
        <v>0</v>
      </c>
      <c r="I267" s="18">
        <f>STEP①【データ貼付】!C266</f>
        <v>0</v>
      </c>
      <c r="J267" s="2">
        <f>STEP①【データ貼付】!F266</f>
        <v>0</v>
      </c>
      <c r="K267" s="2">
        <f>STEP①【データ貼付】!G266</f>
        <v>0</v>
      </c>
      <c r="L267" s="2">
        <f>STEP①【データ貼付】!H266</f>
        <v>0</v>
      </c>
      <c r="M267" s="2">
        <f>STEP①【データ貼付】!I266</f>
        <v>0</v>
      </c>
      <c r="N267" s="2">
        <f>STEP①【データ貼付】!J266</f>
        <v>0</v>
      </c>
      <c r="O267" s="2">
        <f>STEP①【データ貼付】!K266</f>
        <v>0</v>
      </c>
    </row>
    <row r="268" spans="1:15" x14ac:dyDescent="0.15">
      <c r="A268" s="2">
        <v>266</v>
      </c>
      <c r="B268" s="2" t="str">
        <f t="shared" si="9"/>
        <v>32</v>
      </c>
      <c r="C268" s="2" t="str">
        <f>J268&amp;COUNTIF($J$3:J268,J268)</f>
        <v>0161</v>
      </c>
      <c r="D268" s="2" t="str">
        <f>STEP①【データ貼付】!D267&amp;STEP①【データ貼付】!E267</f>
        <v/>
      </c>
      <c r="E268" s="16">
        <f>STEP①【データ貼付】!G267+ROW()/1000000</f>
        <v>2.6800000000000001E-4</v>
      </c>
      <c r="F268" s="2">
        <f t="shared" si="10"/>
        <v>32</v>
      </c>
      <c r="G268" s="2">
        <f>STEP①【データ貼付】!A267</f>
        <v>0</v>
      </c>
      <c r="H268" s="2">
        <f>STEP①【データ貼付】!B267</f>
        <v>0</v>
      </c>
      <c r="I268" s="18">
        <f>STEP①【データ貼付】!C267</f>
        <v>0</v>
      </c>
      <c r="J268" s="2">
        <f>STEP①【データ貼付】!F267</f>
        <v>0</v>
      </c>
      <c r="K268" s="2">
        <f>STEP①【データ貼付】!G267</f>
        <v>0</v>
      </c>
      <c r="L268" s="2">
        <f>STEP①【データ貼付】!H267</f>
        <v>0</v>
      </c>
      <c r="M268" s="2">
        <f>STEP①【データ貼付】!I267</f>
        <v>0</v>
      </c>
      <c r="N268" s="2">
        <f>STEP①【データ貼付】!J267</f>
        <v>0</v>
      </c>
      <c r="O268" s="2">
        <f>STEP①【データ貼付】!K267</f>
        <v>0</v>
      </c>
    </row>
    <row r="269" spans="1:15" x14ac:dyDescent="0.15">
      <c r="A269" s="2">
        <v>267</v>
      </c>
      <c r="B269" s="2" t="str">
        <f t="shared" si="9"/>
        <v>31</v>
      </c>
      <c r="C269" s="2" t="str">
        <f>J269&amp;COUNTIF($J$3:J269,J269)</f>
        <v>0162</v>
      </c>
      <c r="D269" s="2" t="str">
        <f>STEP①【データ貼付】!D268&amp;STEP①【データ貼付】!E268</f>
        <v/>
      </c>
      <c r="E269" s="16">
        <f>STEP①【データ貼付】!G268+ROW()/1000000</f>
        <v>2.6899999999999998E-4</v>
      </c>
      <c r="F269" s="2">
        <f t="shared" si="10"/>
        <v>31</v>
      </c>
      <c r="G269" s="2">
        <f>STEP①【データ貼付】!A268</f>
        <v>0</v>
      </c>
      <c r="H269" s="2">
        <f>STEP①【データ貼付】!B268</f>
        <v>0</v>
      </c>
      <c r="I269" s="18">
        <f>STEP①【データ貼付】!C268</f>
        <v>0</v>
      </c>
      <c r="J269" s="2">
        <f>STEP①【データ貼付】!F268</f>
        <v>0</v>
      </c>
      <c r="K269" s="2">
        <f>STEP①【データ貼付】!G268</f>
        <v>0</v>
      </c>
      <c r="L269" s="2">
        <f>STEP①【データ貼付】!H268</f>
        <v>0</v>
      </c>
      <c r="M269" s="2">
        <f>STEP①【データ貼付】!I268</f>
        <v>0</v>
      </c>
      <c r="N269" s="2">
        <f>STEP①【データ貼付】!J268</f>
        <v>0</v>
      </c>
      <c r="O269" s="2">
        <f>STEP①【データ貼付】!K268</f>
        <v>0</v>
      </c>
    </row>
    <row r="270" spans="1:15" x14ac:dyDescent="0.15">
      <c r="A270" s="2">
        <v>268</v>
      </c>
      <c r="B270" s="2" t="str">
        <f t="shared" si="9"/>
        <v>30</v>
      </c>
      <c r="C270" s="2" t="str">
        <f>J270&amp;COUNTIF($J$3:J270,J270)</f>
        <v>0163</v>
      </c>
      <c r="D270" s="2" t="str">
        <f>STEP①【データ貼付】!D269&amp;STEP①【データ貼付】!E269</f>
        <v/>
      </c>
      <c r="E270" s="16">
        <f>STEP①【データ貼付】!G269+ROW()/1000000</f>
        <v>2.7E-4</v>
      </c>
      <c r="F270" s="2">
        <f t="shared" si="10"/>
        <v>30</v>
      </c>
      <c r="G270" s="2">
        <f>STEP①【データ貼付】!A269</f>
        <v>0</v>
      </c>
      <c r="H270" s="2">
        <f>STEP①【データ貼付】!B269</f>
        <v>0</v>
      </c>
      <c r="I270" s="18">
        <f>STEP①【データ貼付】!C269</f>
        <v>0</v>
      </c>
      <c r="J270" s="2">
        <f>STEP①【データ貼付】!F269</f>
        <v>0</v>
      </c>
      <c r="K270" s="2">
        <f>STEP①【データ貼付】!G269</f>
        <v>0</v>
      </c>
      <c r="L270" s="2">
        <f>STEP①【データ貼付】!H269</f>
        <v>0</v>
      </c>
      <c r="M270" s="2">
        <f>STEP①【データ貼付】!I269</f>
        <v>0</v>
      </c>
      <c r="N270" s="2">
        <f>STEP①【データ貼付】!J269</f>
        <v>0</v>
      </c>
      <c r="O270" s="2">
        <f>STEP①【データ貼付】!K269</f>
        <v>0</v>
      </c>
    </row>
    <row r="271" spans="1:15" x14ac:dyDescent="0.15">
      <c r="A271" s="2">
        <v>269</v>
      </c>
      <c r="B271" s="2" t="str">
        <f t="shared" si="9"/>
        <v>29</v>
      </c>
      <c r="C271" s="2" t="str">
        <f>J271&amp;COUNTIF($J$3:J271,J271)</f>
        <v>0164</v>
      </c>
      <c r="D271" s="2" t="str">
        <f>STEP①【データ貼付】!D270&amp;STEP①【データ貼付】!E270</f>
        <v/>
      </c>
      <c r="E271" s="16">
        <f>STEP①【データ貼付】!G270+ROW()/1000000</f>
        <v>2.7099999999999997E-4</v>
      </c>
      <c r="F271" s="2">
        <f t="shared" si="10"/>
        <v>29</v>
      </c>
      <c r="G271" s="2">
        <f>STEP①【データ貼付】!A270</f>
        <v>0</v>
      </c>
      <c r="H271" s="2">
        <f>STEP①【データ貼付】!B270</f>
        <v>0</v>
      </c>
      <c r="I271" s="18">
        <f>STEP①【データ貼付】!C270</f>
        <v>0</v>
      </c>
      <c r="J271" s="2">
        <f>STEP①【データ貼付】!F270</f>
        <v>0</v>
      </c>
      <c r="K271" s="2">
        <f>STEP①【データ貼付】!G270</f>
        <v>0</v>
      </c>
      <c r="L271" s="2">
        <f>STEP①【データ貼付】!H270</f>
        <v>0</v>
      </c>
      <c r="M271" s="2">
        <f>STEP①【データ貼付】!I270</f>
        <v>0</v>
      </c>
      <c r="N271" s="2">
        <f>STEP①【データ貼付】!J270</f>
        <v>0</v>
      </c>
      <c r="O271" s="2">
        <f>STEP①【データ貼付】!K270</f>
        <v>0</v>
      </c>
    </row>
    <row r="272" spans="1:15" x14ac:dyDescent="0.15">
      <c r="A272" s="2">
        <v>270</v>
      </c>
      <c r="B272" s="2" t="str">
        <f t="shared" si="9"/>
        <v>28</v>
      </c>
      <c r="C272" s="2" t="str">
        <f>J272&amp;COUNTIF($J$3:J272,J272)</f>
        <v>0165</v>
      </c>
      <c r="D272" s="2" t="str">
        <f>STEP①【データ貼付】!D271&amp;STEP①【データ貼付】!E271</f>
        <v/>
      </c>
      <c r="E272" s="16">
        <f>STEP①【データ貼付】!G271+ROW()/1000000</f>
        <v>2.72E-4</v>
      </c>
      <c r="F272" s="2">
        <f t="shared" si="10"/>
        <v>28</v>
      </c>
      <c r="G272" s="2">
        <f>STEP①【データ貼付】!A271</f>
        <v>0</v>
      </c>
      <c r="H272" s="2">
        <f>STEP①【データ貼付】!B271</f>
        <v>0</v>
      </c>
      <c r="I272" s="18">
        <f>STEP①【データ貼付】!C271</f>
        <v>0</v>
      </c>
      <c r="J272" s="2">
        <f>STEP①【データ貼付】!F271</f>
        <v>0</v>
      </c>
      <c r="K272" s="2">
        <f>STEP①【データ貼付】!G271</f>
        <v>0</v>
      </c>
      <c r="L272" s="2">
        <f>STEP①【データ貼付】!H271</f>
        <v>0</v>
      </c>
      <c r="M272" s="2">
        <f>STEP①【データ貼付】!I271</f>
        <v>0</v>
      </c>
      <c r="N272" s="2">
        <f>STEP①【データ貼付】!J271</f>
        <v>0</v>
      </c>
      <c r="O272" s="2">
        <f>STEP①【データ貼付】!K271</f>
        <v>0</v>
      </c>
    </row>
    <row r="273" spans="1:15" x14ac:dyDescent="0.15">
      <c r="A273" s="2">
        <v>271</v>
      </c>
      <c r="B273" s="2" t="str">
        <f t="shared" si="9"/>
        <v>27</v>
      </c>
      <c r="C273" s="2" t="str">
        <f>J273&amp;COUNTIF($J$3:J273,J273)</f>
        <v>0166</v>
      </c>
      <c r="D273" s="2" t="str">
        <f>STEP①【データ貼付】!D272&amp;STEP①【データ貼付】!E272</f>
        <v/>
      </c>
      <c r="E273" s="16">
        <f>STEP①【データ貼付】!G272+ROW()/1000000</f>
        <v>2.7300000000000002E-4</v>
      </c>
      <c r="F273" s="2">
        <f t="shared" si="10"/>
        <v>27</v>
      </c>
      <c r="G273" s="2">
        <f>STEP①【データ貼付】!A272</f>
        <v>0</v>
      </c>
      <c r="H273" s="2">
        <f>STEP①【データ貼付】!B272</f>
        <v>0</v>
      </c>
      <c r="I273" s="18">
        <f>STEP①【データ貼付】!C272</f>
        <v>0</v>
      </c>
      <c r="J273" s="2">
        <f>STEP①【データ貼付】!F272</f>
        <v>0</v>
      </c>
      <c r="K273" s="2">
        <f>STEP①【データ貼付】!G272</f>
        <v>0</v>
      </c>
      <c r="L273" s="2">
        <f>STEP①【データ貼付】!H272</f>
        <v>0</v>
      </c>
      <c r="M273" s="2">
        <f>STEP①【データ貼付】!I272</f>
        <v>0</v>
      </c>
      <c r="N273" s="2">
        <f>STEP①【データ貼付】!J272</f>
        <v>0</v>
      </c>
      <c r="O273" s="2">
        <f>STEP①【データ貼付】!K272</f>
        <v>0</v>
      </c>
    </row>
    <row r="274" spans="1:15" x14ac:dyDescent="0.15">
      <c r="A274" s="2">
        <v>272</v>
      </c>
      <c r="B274" s="2" t="str">
        <f t="shared" si="9"/>
        <v>26</v>
      </c>
      <c r="C274" s="2" t="str">
        <f>J274&amp;COUNTIF($J$3:J274,J274)</f>
        <v>0167</v>
      </c>
      <c r="D274" s="2" t="str">
        <f>STEP①【データ貼付】!D273&amp;STEP①【データ貼付】!E273</f>
        <v/>
      </c>
      <c r="E274" s="16">
        <f>STEP①【データ貼付】!G273+ROW()/1000000</f>
        <v>2.7399999999999999E-4</v>
      </c>
      <c r="F274" s="2">
        <f t="shared" si="10"/>
        <v>26</v>
      </c>
      <c r="G274" s="2">
        <f>STEP①【データ貼付】!A273</f>
        <v>0</v>
      </c>
      <c r="H274" s="2">
        <f>STEP①【データ貼付】!B273</f>
        <v>0</v>
      </c>
      <c r="I274" s="18">
        <f>STEP①【データ貼付】!C273</f>
        <v>0</v>
      </c>
      <c r="J274" s="2">
        <f>STEP①【データ貼付】!F273</f>
        <v>0</v>
      </c>
      <c r="K274" s="2">
        <f>STEP①【データ貼付】!G273</f>
        <v>0</v>
      </c>
      <c r="L274" s="2">
        <f>STEP①【データ貼付】!H273</f>
        <v>0</v>
      </c>
      <c r="M274" s="2">
        <f>STEP①【データ貼付】!I273</f>
        <v>0</v>
      </c>
      <c r="N274" s="2">
        <f>STEP①【データ貼付】!J273</f>
        <v>0</v>
      </c>
      <c r="O274" s="2">
        <f>STEP①【データ貼付】!K273</f>
        <v>0</v>
      </c>
    </row>
    <row r="275" spans="1:15" x14ac:dyDescent="0.15">
      <c r="A275" s="2">
        <v>273</v>
      </c>
      <c r="B275" s="2" t="str">
        <f t="shared" si="9"/>
        <v>25</v>
      </c>
      <c r="C275" s="2" t="str">
        <f>J275&amp;COUNTIF($J$3:J275,J275)</f>
        <v>0168</v>
      </c>
      <c r="D275" s="2" t="str">
        <f>STEP①【データ貼付】!D274&amp;STEP①【データ貼付】!E274</f>
        <v/>
      </c>
      <c r="E275" s="16">
        <f>STEP①【データ貼付】!G274+ROW()/1000000</f>
        <v>2.7500000000000002E-4</v>
      </c>
      <c r="F275" s="2">
        <f t="shared" si="10"/>
        <v>25</v>
      </c>
      <c r="G275" s="2">
        <f>STEP①【データ貼付】!A274</f>
        <v>0</v>
      </c>
      <c r="H275" s="2">
        <f>STEP①【データ貼付】!B274</f>
        <v>0</v>
      </c>
      <c r="I275" s="18">
        <f>STEP①【データ貼付】!C274</f>
        <v>0</v>
      </c>
      <c r="J275" s="2">
        <f>STEP①【データ貼付】!F274</f>
        <v>0</v>
      </c>
      <c r="K275" s="2">
        <f>STEP①【データ貼付】!G274</f>
        <v>0</v>
      </c>
      <c r="L275" s="2">
        <f>STEP①【データ貼付】!H274</f>
        <v>0</v>
      </c>
      <c r="M275" s="2">
        <f>STEP①【データ貼付】!I274</f>
        <v>0</v>
      </c>
      <c r="N275" s="2">
        <f>STEP①【データ貼付】!J274</f>
        <v>0</v>
      </c>
      <c r="O275" s="2">
        <f>STEP①【データ貼付】!K274</f>
        <v>0</v>
      </c>
    </row>
    <row r="276" spans="1:15" x14ac:dyDescent="0.15">
      <c r="A276" s="2">
        <v>274</v>
      </c>
      <c r="B276" s="2" t="str">
        <f t="shared" si="9"/>
        <v>24</v>
      </c>
      <c r="C276" s="2" t="str">
        <f>J276&amp;COUNTIF($J$3:J276,J276)</f>
        <v>0169</v>
      </c>
      <c r="D276" s="2" t="str">
        <f>STEP①【データ貼付】!D275&amp;STEP①【データ貼付】!E275</f>
        <v/>
      </c>
      <c r="E276" s="16">
        <f>STEP①【データ貼付】!G275+ROW()/1000000</f>
        <v>2.7599999999999999E-4</v>
      </c>
      <c r="F276" s="2">
        <f t="shared" si="10"/>
        <v>24</v>
      </c>
      <c r="G276" s="2">
        <f>STEP①【データ貼付】!A275</f>
        <v>0</v>
      </c>
      <c r="H276" s="2">
        <f>STEP①【データ貼付】!B275</f>
        <v>0</v>
      </c>
      <c r="I276" s="18">
        <f>STEP①【データ貼付】!C275</f>
        <v>0</v>
      </c>
      <c r="J276" s="2">
        <f>STEP①【データ貼付】!F275</f>
        <v>0</v>
      </c>
      <c r="K276" s="2">
        <f>STEP①【データ貼付】!G275</f>
        <v>0</v>
      </c>
      <c r="L276" s="2">
        <f>STEP①【データ貼付】!H275</f>
        <v>0</v>
      </c>
      <c r="M276" s="2">
        <f>STEP①【データ貼付】!I275</f>
        <v>0</v>
      </c>
      <c r="N276" s="2">
        <f>STEP①【データ貼付】!J275</f>
        <v>0</v>
      </c>
      <c r="O276" s="2">
        <f>STEP①【データ貼付】!K275</f>
        <v>0</v>
      </c>
    </row>
    <row r="277" spans="1:15" x14ac:dyDescent="0.15">
      <c r="A277" s="2">
        <v>275</v>
      </c>
      <c r="B277" s="2" t="str">
        <f t="shared" si="9"/>
        <v>23</v>
      </c>
      <c r="C277" s="2" t="str">
        <f>J277&amp;COUNTIF($J$3:J277,J277)</f>
        <v>0170</v>
      </c>
      <c r="D277" s="2" t="str">
        <f>STEP①【データ貼付】!D276&amp;STEP①【データ貼付】!E276</f>
        <v/>
      </c>
      <c r="E277" s="16">
        <f>STEP①【データ貼付】!G276+ROW()/1000000</f>
        <v>2.7700000000000001E-4</v>
      </c>
      <c r="F277" s="2">
        <f t="shared" si="10"/>
        <v>23</v>
      </c>
      <c r="G277" s="2">
        <f>STEP①【データ貼付】!A276</f>
        <v>0</v>
      </c>
      <c r="H277" s="2">
        <f>STEP①【データ貼付】!B276</f>
        <v>0</v>
      </c>
      <c r="I277" s="18">
        <f>STEP①【データ貼付】!C276</f>
        <v>0</v>
      </c>
      <c r="J277" s="2">
        <f>STEP①【データ貼付】!F276</f>
        <v>0</v>
      </c>
      <c r="K277" s="2">
        <f>STEP①【データ貼付】!G276</f>
        <v>0</v>
      </c>
      <c r="L277" s="2">
        <f>STEP①【データ貼付】!H276</f>
        <v>0</v>
      </c>
      <c r="M277" s="2">
        <f>STEP①【データ貼付】!I276</f>
        <v>0</v>
      </c>
      <c r="N277" s="2">
        <f>STEP①【データ貼付】!J276</f>
        <v>0</v>
      </c>
      <c r="O277" s="2">
        <f>STEP①【データ貼付】!K276</f>
        <v>0</v>
      </c>
    </row>
    <row r="278" spans="1:15" x14ac:dyDescent="0.15">
      <c r="A278" s="2">
        <v>276</v>
      </c>
      <c r="B278" s="2" t="str">
        <f t="shared" si="9"/>
        <v>22</v>
      </c>
      <c r="C278" s="2" t="str">
        <f>J278&amp;COUNTIF($J$3:J278,J278)</f>
        <v>0171</v>
      </c>
      <c r="D278" s="2" t="str">
        <f>STEP①【データ貼付】!D277&amp;STEP①【データ貼付】!E277</f>
        <v/>
      </c>
      <c r="E278" s="16">
        <f>STEP①【データ貼付】!G277+ROW()/1000000</f>
        <v>2.7799999999999998E-4</v>
      </c>
      <c r="F278" s="2">
        <f t="shared" si="10"/>
        <v>22</v>
      </c>
      <c r="G278" s="2">
        <f>STEP①【データ貼付】!A277</f>
        <v>0</v>
      </c>
      <c r="H278" s="2">
        <f>STEP①【データ貼付】!B277</f>
        <v>0</v>
      </c>
      <c r="I278" s="18">
        <f>STEP①【データ貼付】!C277</f>
        <v>0</v>
      </c>
      <c r="J278" s="2">
        <f>STEP①【データ貼付】!F277</f>
        <v>0</v>
      </c>
      <c r="K278" s="2">
        <f>STEP①【データ貼付】!G277</f>
        <v>0</v>
      </c>
      <c r="L278" s="2">
        <f>STEP①【データ貼付】!H277</f>
        <v>0</v>
      </c>
      <c r="M278" s="2">
        <f>STEP①【データ貼付】!I277</f>
        <v>0</v>
      </c>
      <c r="N278" s="2">
        <f>STEP①【データ貼付】!J277</f>
        <v>0</v>
      </c>
      <c r="O278" s="2">
        <f>STEP①【データ貼付】!K277</f>
        <v>0</v>
      </c>
    </row>
    <row r="279" spans="1:15" x14ac:dyDescent="0.15">
      <c r="A279" s="2">
        <v>277</v>
      </c>
      <c r="B279" s="2" t="str">
        <f t="shared" si="9"/>
        <v>21</v>
      </c>
      <c r="C279" s="2" t="str">
        <f>J279&amp;COUNTIF($J$3:J279,J279)</f>
        <v>0172</v>
      </c>
      <c r="D279" s="2" t="str">
        <f>STEP①【データ貼付】!D278&amp;STEP①【データ貼付】!E278</f>
        <v/>
      </c>
      <c r="E279" s="16">
        <f>STEP①【データ貼付】!G278+ROW()/1000000</f>
        <v>2.7900000000000001E-4</v>
      </c>
      <c r="F279" s="2">
        <f t="shared" si="10"/>
        <v>21</v>
      </c>
      <c r="G279" s="2">
        <f>STEP①【データ貼付】!A278</f>
        <v>0</v>
      </c>
      <c r="H279" s="2">
        <f>STEP①【データ貼付】!B278</f>
        <v>0</v>
      </c>
      <c r="I279" s="18">
        <f>STEP①【データ貼付】!C278</f>
        <v>0</v>
      </c>
      <c r="J279" s="2">
        <f>STEP①【データ貼付】!F278</f>
        <v>0</v>
      </c>
      <c r="K279" s="2">
        <f>STEP①【データ貼付】!G278</f>
        <v>0</v>
      </c>
      <c r="L279" s="2">
        <f>STEP①【データ貼付】!H278</f>
        <v>0</v>
      </c>
      <c r="M279" s="2">
        <f>STEP①【データ貼付】!I278</f>
        <v>0</v>
      </c>
      <c r="N279" s="2">
        <f>STEP①【データ貼付】!J278</f>
        <v>0</v>
      </c>
      <c r="O279" s="2">
        <f>STEP①【データ貼付】!K278</f>
        <v>0</v>
      </c>
    </row>
    <row r="280" spans="1:15" x14ac:dyDescent="0.15">
      <c r="A280" s="2">
        <v>278</v>
      </c>
      <c r="B280" s="2" t="str">
        <f t="shared" si="9"/>
        <v>20</v>
      </c>
      <c r="C280" s="2" t="str">
        <f>J280&amp;COUNTIF($J$3:J280,J280)</f>
        <v>0173</v>
      </c>
      <c r="D280" s="2" t="str">
        <f>STEP①【データ貼付】!D279&amp;STEP①【データ貼付】!E279</f>
        <v/>
      </c>
      <c r="E280" s="16">
        <f>STEP①【データ貼付】!G279+ROW()/1000000</f>
        <v>2.7999999999999998E-4</v>
      </c>
      <c r="F280" s="2">
        <f t="shared" si="10"/>
        <v>20</v>
      </c>
      <c r="G280" s="2">
        <f>STEP①【データ貼付】!A279</f>
        <v>0</v>
      </c>
      <c r="H280" s="2">
        <f>STEP①【データ貼付】!B279</f>
        <v>0</v>
      </c>
      <c r="I280" s="18">
        <f>STEP①【データ貼付】!C279</f>
        <v>0</v>
      </c>
      <c r="J280" s="2">
        <f>STEP①【データ貼付】!F279</f>
        <v>0</v>
      </c>
      <c r="K280" s="2">
        <f>STEP①【データ貼付】!G279</f>
        <v>0</v>
      </c>
      <c r="L280" s="2">
        <f>STEP①【データ貼付】!H279</f>
        <v>0</v>
      </c>
      <c r="M280" s="2">
        <f>STEP①【データ貼付】!I279</f>
        <v>0</v>
      </c>
      <c r="N280" s="2">
        <f>STEP①【データ貼付】!J279</f>
        <v>0</v>
      </c>
      <c r="O280" s="2">
        <f>STEP①【データ貼付】!K279</f>
        <v>0</v>
      </c>
    </row>
    <row r="281" spans="1:15" x14ac:dyDescent="0.15">
      <c r="A281" s="2">
        <v>279</v>
      </c>
      <c r="B281" s="2" t="str">
        <f t="shared" si="9"/>
        <v>19</v>
      </c>
      <c r="C281" s="2" t="str">
        <f>J281&amp;COUNTIF($J$3:J281,J281)</f>
        <v>0174</v>
      </c>
      <c r="D281" s="2" t="str">
        <f>STEP①【データ貼付】!D280&amp;STEP①【データ貼付】!E280</f>
        <v/>
      </c>
      <c r="E281" s="16">
        <f>STEP①【データ貼付】!G280+ROW()/1000000</f>
        <v>2.81E-4</v>
      </c>
      <c r="F281" s="2">
        <f t="shared" si="10"/>
        <v>19</v>
      </c>
      <c r="G281" s="2">
        <f>STEP①【データ貼付】!A280</f>
        <v>0</v>
      </c>
      <c r="H281" s="2">
        <f>STEP①【データ貼付】!B280</f>
        <v>0</v>
      </c>
      <c r="I281" s="18">
        <f>STEP①【データ貼付】!C280</f>
        <v>0</v>
      </c>
      <c r="J281" s="2">
        <f>STEP①【データ貼付】!F280</f>
        <v>0</v>
      </c>
      <c r="K281" s="2">
        <f>STEP①【データ貼付】!G280</f>
        <v>0</v>
      </c>
      <c r="L281" s="2">
        <f>STEP①【データ貼付】!H280</f>
        <v>0</v>
      </c>
      <c r="M281" s="2">
        <f>STEP①【データ貼付】!I280</f>
        <v>0</v>
      </c>
      <c r="N281" s="2">
        <f>STEP①【データ貼付】!J280</f>
        <v>0</v>
      </c>
      <c r="O281" s="2">
        <f>STEP①【データ貼付】!K280</f>
        <v>0</v>
      </c>
    </row>
    <row r="282" spans="1:15" x14ac:dyDescent="0.15">
      <c r="A282" s="2">
        <v>280</v>
      </c>
      <c r="B282" s="2" t="str">
        <f t="shared" si="9"/>
        <v>18</v>
      </c>
      <c r="C282" s="2" t="str">
        <f>J282&amp;COUNTIF($J$3:J282,J282)</f>
        <v>0175</v>
      </c>
      <c r="D282" s="2" t="str">
        <f>STEP①【データ貼付】!D281&amp;STEP①【データ貼付】!E281</f>
        <v/>
      </c>
      <c r="E282" s="16">
        <f>STEP①【データ貼付】!G281+ROW()/1000000</f>
        <v>2.8200000000000002E-4</v>
      </c>
      <c r="F282" s="2">
        <f t="shared" si="10"/>
        <v>18</v>
      </c>
      <c r="G282" s="2">
        <f>STEP①【データ貼付】!A281</f>
        <v>0</v>
      </c>
      <c r="H282" s="2">
        <f>STEP①【データ貼付】!B281</f>
        <v>0</v>
      </c>
      <c r="I282" s="18">
        <f>STEP①【データ貼付】!C281</f>
        <v>0</v>
      </c>
      <c r="J282" s="2">
        <f>STEP①【データ貼付】!F281</f>
        <v>0</v>
      </c>
      <c r="K282" s="2">
        <f>STEP①【データ貼付】!G281</f>
        <v>0</v>
      </c>
      <c r="L282" s="2">
        <f>STEP①【データ貼付】!H281</f>
        <v>0</v>
      </c>
      <c r="M282" s="2">
        <f>STEP①【データ貼付】!I281</f>
        <v>0</v>
      </c>
      <c r="N282" s="2">
        <f>STEP①【データ貼付】!J281</f>
        <v>0</v>
      </c>
      <c r="O282" s="2">
        <f>STEP①【データ貼付】!K281</f>
        <v>0</v>
      </c>
    </row>
    <row r="283" spans="1:15" x14ac:dyDescent="0.15">
      <c r="A283" s="2">
        <v>281</v>
      </c>
      <c r="B283" s="2" t="str">
        <f t="shared" si="9"/>
        <v>17</v>
      </c>
      <c r="C283" s="2" t="str">
        <f>J283&amp;COUNTIF($J$3:J283,J283)</f>
        <v>0176</v>
      </c>
      <c r="D283" s="2" t="str">
        <f>STEP①【データ貼付】!D282&amp;STEP①【データ貼付】!E282</f>
        <v/>
      </c>
      <c r="E283" s="16">
        <f>STEP①【データ貼付】!G282+ROW()/1000000</f>
        <v>2.8299999999999999E-4</v>
      </c>
      <c r="F283" s="2">
        <f t="shared" si="10"/>
        <v>17</v>
      </c>
      <c r="G283" s="2">
        <f>STEP①【データ貼付】!A282</f>
        <v>0</v>
      </c>
      <c r="H283" s="2">
        <f>STEP①【データ貼付】!B282</f>
        <v>0</v>
      </c>
      <c r="I283" s="18">
        <f>STEP①【データ貼付】!C282</f>
        <v>0</v>
      </c>
      <c r="J283" s="2">
        <f>STEP①【データ貼付】!F282</f>
        <v>0</v>
      </c>
      <c r="K283" s="2">
        <f>STEP①【データ貼付】!G282</f>
        <v>0</v>
      </c>
      <c r="L283" s="2">
        <f>STEP①【データ貼付】!H282</f>
        <v>0</v>
      </c>
      <c r="M283" s="2">
        <f>STEP①【データ貼付】!I282</f>
        <v>0</v>
      </c>
      <c r="N283" s="2">
        <f>STEP①【データ貼付】!J282</f>
        <v>0</v>
      </c>
      <c r="O283" s="2">
        <f>STEP①【データ貼付】!K282</f>
        <v>0</v>
      </c>
    </row>
    <row r="284" spans="1:15" x14ac:dyDescent="0.15">
      <c r="A284" s="2">
        <v>282</v>
      </c>
      <c r="B284" s="2" t="str">
        <f t="shared" si="9"/>
        <v>16</v>
      </c>
      <c r="C284" s="2" t="str">
        <f>J284&amp;COUNTIF($J$3:J284,J284)</f>
        <v>0177</v>
      </c>
      <c r="D284" s="2" t="str">
        <f>STEP①【データ貼付】!D283&amp;STEP①【データ貼付】!E283</f>
        <v/>
      </c>
      <c r="E284" s="16">
        <f>STEP①【データ貼付】!G283+ROW()/1000000</f>
        <v>2.8400000000000002E-4</v>
      </c>
      <c r="F284" s="2">
        <f t="shared" si="10"/>
        <v>16</v>
      </c>
      <c r="G284" s="2">
        <f>STEP①【データ貼付】!A283</f>
        <v>0</v>
      </c>
      <c r="H284" s="2">
        <f>STEP①【データ貼付】!B283</f>
        <v>0</v>
      </c>
      <c r="I284" s="18">
        <f>STEP①【データ貼付】!C283</f>
        <v>0</v>
      </c>
      <c r="J284" s="2">
        <f>STEP①【データ貼付】!F283</f>
        <v>0</v>
      </c>
      <c r="K284" s="2">
        <f>STEP①【データ貼付】!G283</f>
        <v>0</v>
      </c>
      <c r="L284" s="2">
        <f>STEP①【データ貼付】!H283</f>
        <v>0</v>
      </c>
      <c r="M284" s="2">
        <f>STEP①【データ貼付】!I283</f>
        <v>0</v>
      </c>
      <c r="N284" s="2">
        <f>STEP①【データ貼付】!J283</f>
        <v>0</v>
      </c>
      <c r="O284" s="2">
        <f>STEP①【データ貼付】!K283</f>
        <v>0</v>
      </c>
    </row>
    <row r="285" spans="1:15" x14ac:dyDescent="0.15">
      <c r="A285" s="2">
        <v>283</v>
      </c>
      <c r="B285" s="2" t="str">
        <f t="shared" si="9"/>
        <v>15</v>
      </c>
      <c r="C285" s="2" t="str">
        <f>J285&amp;COUNTIF($J$3:J285,J285)</f>
        <v>0178</v>
      </c>
      <c r="D285" s="2" t="str">
        <f>STEP①【データ貼付】!D284&amp;STEP①【データ貼付】!E284</f>
        <v/>
      </c>
      <c r="E285" s="16">
        <f>STEP①【データ貼付】!G284+ROW()/1000000</f>
        <v>2.8499999999999999E-4</v>
      </c>
      <c r="F285" s="2">
        <f t="shared" si="10"/>
        <v>15</v>
      </c>
      <c r="G285" s="2">
        <f>STEP①【データ貼付】!A284</f>
        <v>0</v>
      </c>
      <c r="H285" s="2">
        <f>STEP①【データ貼付】!B284</f>
        <v>0</v>
      </c>
      <c r="I285" s="18">
        <f>STEP①【データ貼付】!C284</f>
        <v>0</v>
      </c>
      <c r="J285" s="2">
        <f>STEP①【データ貼付】!F284</f>
        <v>0</v>
      </c>
      <c r="K285" s="2">
        <f>STEP①【データ貼付】!G284</f>
        <v>0</v>
      </c>
      <c r="L285" s="2">
        <f>STEP①【データ貼付】!H284</f>
        <v>0</v>
      </c>
      <c r="M285" s="2">
        <f>STEP①【データ貼付】!I284</f>
        <v>0</v>
      </c>
      <c r="N285" s="2">
        <f>STEP①【データ貼付】!J284</f>
        <v>0</v>
      </c>
      <c r="O285" s="2">
        <f>STEP①【データ貼付】!K284</f>
        <v>0</v>
      </c>
    </row>
    <row r="286" spans="1:15" x14ac:dyDescent="0.15">
      <c r="A286" s="2">
        <v>284</v>
      </c>
      <c r="B286" s="2" t="str">
        <f t="shared" si="9"/>
        <v>14</v>
      </c>
      <c r="C286" s="2" t="str">
        <f>J286&amp;COUNTIF($J$3:J286,J286)</f>
        <v>0179</v>
      </c>
      <c r="D286" s="2" t="str">
        <f>STEP①【データ貼付】!D285&amp;STEP①【データ貼付】!E285</f>
        <v/>
      </c>
      <c r="E286" s="16">
        <f>STEP①【データ貼付】!G285+ROW()/1000000</f>
        <v>2.8600000000000001E-4</v>
      </c>
      <c r="F286" s="2">
        <f t="shared" si="10"/>
        <v>14</v>
      </c>
      <c r="G286" s="2">
        <f>STEP①【データ貼付】!A285</f>
        <v>0</v>
      </c>
      <c r="H286" s="2">
        <f>STEP①【データ貼付】!B285</f>
        <v>0</v>
      </c>
      <c r="I286" s="18">
        <f>STEP①【データ貼付】!C285</f>
        <v>0</v>
      </c>
      <c r="J286" s="2">
        <f>STEP①【データ貼付】!F285</f>
        <v>0</v>
      </c>
      <c r="K286" s="2">
        <f>STEP①【データ貼付】!G285</f>
        <v>0</v>
      </c>
      <c r="L286" s="2">
        <f>STEP①【データ貼付】!H285</f>
        <v>0</v>
      </c>
      <c r="M286" s="2">
        <f>STEP①【データ貼付】!I285</f>
        <v>0</v>
      </c>
      <c r="N286" s="2">
        <f>STEP①【データ貼付】!J285</f>
        <v>0</v>
      </c>
      <c r="O286" s="2">
        <f>STEP①【データ貼付】!K285</f>
        <v>0</v>
      </c>
    </row>
    <row r="287" spans="1:15" x14ac:dyDescent="0.15">
      <c r="A287" s="2">
        <v>285</v>
      </c>
      <c r="B287" s="2" t="str">
        <f t="shared" si="9"/>
        <v>13</v>
      </c>
      <c r="C287" s="2" t="str">
        <f>J287&amp;COUNTIF($J$3:J287,J287)</f>
        <v>0180</v>
      </c>
      <c r="D287" s="2" t="str">
        <f>STEP①【データ貼付】!D286&amp;STEP①【データ貼付】!E286</f>
        <v/>
      </c>
      <c r="E287" s="16">
        <f>STEP①【データ貼付】!G286+ROW()/1000000</f>
        <v>2.8699999999999998E-4</v>
      </c>
      <c r="F287" s="2">
        <f t="shared" si="10"/>
        <v>13</v>
      </c>
      <c r="G287" s="2">
        <f>STEP①【データ貼付】!A286</f>
        <v>0</v>
      </c>
      <c r="H287" s="2">
        <f>STEP①【データ貼付】!B286</f>
        <v>0</v>
      </c>
      <c r="I287" s="18">
        <f>STEP①【データ貼付】!C286</f>
        <v>0</v>
      </c>
      <c r="J287" s="2">
        <f>STEP①【データ貼付】!F286</f>
        <v>0</v>
      </c>
      <c r="K287" s="2">
        <f>STEP①【データ貼付】!G286</f>
        <v>0</v>
      </c>
      <c r="L287" s="2">
        <f>STEP①【データ貼付】!H286</f>
        <v>0</v>
      </c>
      <c r="M287" s="2">
        <f>STEP①【データ貼付】!I286</f>
        <v>0</v>
      </c>
      <c r="N287" s="2">
        <f>STEP①【データ貼付】!J286</f>
        <v>0</v>
      </c>
      <c r="O287" s="2">
        <f>STEP①【データ貼付】!K286</f>
        <v>0</v>
      </c>
    </row>
    <row r="288" spans="1:15" x14ac:dyDescent="0.15">
      <c r="A288" s="2">
        <v>286</v>
      </c>
      <c r="B288" s="2" t="str">
        <f t="shared" si="9"/>
        <v>12</v>
      </c>
      <c r="C288" s="2" t="str">
        <f>J288&amp;COUNTIF($J$3:J288,J288)</f>
        <v>0181</v>
      </c>
      <c r="D288" s="2" t="str">
        <f>STEP①【データ貼付】!D287&amp;STEP①【データ貼付】!E287</f>
        <v/>
      </c>
      <c r="E288" s="16">
        <f>STEP①【データ貼付】!G287+ROW()/1000000</f>
        <v>2.8800000000000001E-4</v>
      </c>
      <c r="F288" s="2">
        <f t="shared" si="10"/>
        <v>12</v>
      </c>
      <c r="G288" s="2">
        <f>STEP①【データ貼付】!A287</f>
        <v>0</v>
      </c>
      <c r="H288" s="2">
        <f>STEP①【データ貼付】!B287</f>
        <v>0</v>
      </c>
      <c r="I288" s="18">
        <f>STEP①【データ貼付】!C287</f>
        <v>0</v>
      </c>
      <c r="J288" s="2">
        <f>STEP①【データ貼付】!F287</f>
        <v>0</v>
      </c>
      <c r="K288" s="2">
        <f>STEP①【データ貼付】!G287</f>
        <v>0</v>
      </c>
      <c r="L288" s="2">
        <f>STEP①【データ貼付】!H287</f>
        <v>0</v>
      </c>
      <c r="M288" s="2">
        <f>STEP①【データ貼付】!I287</f>
        <v>0</v>
      </c>
      <c r="N288" s="2">
        <f>STEP①【データ貼付】!J287</f>
        <v>0</v>
      </c>
      <c r="O288" s="2">
        <f>STEP①【データ貼付】!K287</f>
        <v>0</v>
      </c>
    </row>
    <row r="289" spans="1:15" x14ac:dyDescent="0.15">
      <c r="A289" s="2">
        <v>287</v>
      </c>
      <c r="B289" s="2" t="str">
        <f t="shared" si="9"/>
        <v>11</v>
      </c>
      <c r="C289" s="2" t="str">
        <f>J289&amp;COUNTIF($J$3:J289,J289)</f>
        <v>0182</v>
      </c>
      <c r="D289" s="2" t="str">
        <f>STEP①【データ貼付】!D288&amp;STEP①【データ貼付】!E288</f>
        <v/>
      </c>
      <c r="E289" s="16">
        <f>STEP①【データ貼付】!G288+ROW()/1000000</f>
        <v>2.8899999999999998E-4</v>
      </c>
      <c r="F289" s="2">
        <f t="shared" si="10"/>
        <v>11</v>
      </c>
      <c r="G289" s="2">
        <f>STEP①【データ貼付】!A288</f>
        <v>0</v>
      </c>
      <c r="H289" s="2">
        <f>STEP①【データ貼付】!B288</f>
        <v>0</v>
      </c>
      <c r="I289" s="18">
        <f>STEP①【データ貼付】!C288</f>
        <v>0</v>
      </c>
      <c r="J289" s="2">
        <f>STEP①【データ貼付】!F288</f>
        <v>0</v>
      </c>
      <c r="K289" s="2">
        <f>STEP①【データ貼付】!G288</f>
        <v>0</v>
      </c>
      <c r="L289" s="2">
        <f>STEP①【データ貼付】!H288</f>
        <v>0</v>
      </c>
      <c r="M289" s="2">
        <f>STEP①【データ貼付】!I288</f>
        <v>0</v>
      </c>
      <c r="N289" s="2">
        <f>STEP①【データ貼付】!J288</f>
        <v>0</v>
      </c>
      <c r="O289" s="2">
        <f>STEP①【データ貼付】!K288</f>
        <v>0</v>
      </c>
    </row>
    <row r="290" spans="1:15" x14ac:dyDescent="0.15">
      <c r="A290" s="2">
        <v>288</v>
      </c>
      <c r="B290" s="2" t="str">
        <f t="shared" si="9"/>
        <v>10</v>
      </c>
      <c r="C290" s="2" t="str">
        <f>J290&amp;COUNTIF($J$3:J290,J290)</f>
        <v>0183</v>
      </c>
      <c r="D290" s="2" t="str">
        <f>STEP①【データ貼付】!D289&amp;STEP①【データ貼付】!E289</f>
        <v/>
      </c>
      <c r="E290" s="16">
        <f>STEP①【データ貼付】!G289+ROW()/1000000</f>
        <v>2.9E-4</v>
      </c>
      <c r="F290" s="2">
        <f t="shared" si="10"/>
        <v>10</v>
      </c>
      <c r="G290" s="2">
        <f>STEP①【データ貼付】!A289</f>
        <v>0</v>
      </c>
      <c r="H290" s="2">
        <f>STEP①【データ貼付】!B289</f>
        <v>0</v>
      </c>
      <c r="I290" s="18">
        <f>STEP①【データ貼付】!C289</f>
        <v>0</v>
      </c>
      <c r="J290" s="2">
        <f>STEP①【データ貼付】!F289</f>
        <v>0</v>
      </c>
      <c r="K290" s="2">
        <f>STEP①【データ貼付】!G289</f>
        <v>0</v>
      </c>
      <c r="L290" s="2">
        <f>STEP①【データ貼付】!H289</f>
        <v>0</v>
      </c>
      <c r="M290" s="2">
        <f>STEP①【データ貼付】!I289</f>
        <v>0</v>
      </c>
      <c r="N290" s="2">
        <f>STEP①【データ貼付】!J289</f>
        <v>0</v>
      </c>
      <c r="O290" s="2">
        <f>STEP①【データ貼付】!K289</f>
        <v>0</v>
      </c>
    </row>
    <row r="291" spans="1:15" x14ac:dyDescent="0.15">
      <c r="A291" s="2">
        <v>289</v>
      </c>
      <c r="B291" s="2" t="str">
        <f t="shared" si="9"/>
        <v>9</v>
      </c>
      <c r="C291" s="2" t="str">
        <f>J291&amp;COUNTIF($J$3:J291,J291)</f>
        <v>0184</v>
      </c>
      <c r="D291" s="2" t="str">
        <f>STEP①【データ貼付】!D290&amp;STEP①【データ貼付】!E290</f>
        <v/>
      </c>
      <c r="E291" s="16">
        <f>STEP①【データ貼付】!G290+ROW()/1000000</f>
        <v>2.9100000000000003E-4</v>
      </c>
      <c r="F291" s="2">
        <f t="shared" si="10"/>
        <v>9</v>
      </c>
      <c r="G291" s="2">
        <f>STEP①【データ貼付】!A290</f>
        <v>0</v>
      </c>
      <c r="H291" s="2">
        <f>STEP①【データ貼付】!B290</f>
        <v>0</v>
      </c>
      <c r="I291" s="18">
        <f>STEP①【データ貼付】!C290</f>
        <v>0</v>
      </c>
      <c r="J291" s="2">
        <f>STEP①【データ貼付】!F290</f>
        <v>0</v>
      </c>
      <c r="K291" s="2">
        <f>STEP①【データ貼付】!G290</f>
        <v>0</v>
      </c>
      <c r="L291" s="2">
        <f>STEP①【データ貼付】!H290</f>
        <v>0</v>
      </c>
      <c r="M291" s="2">
        <f>STEP①【データ貼付】!I290</f>
        <v>0</v>
      </c>
      <c r="N291" s="2">
        <f>STEP①【データ貼付】!J290</f>
        <v>0</v>
      </c>
      <c r="O291" s="2">
        <f>STEP①【データ貼付】!K290</f>
        <v>0</v>
      </c>
    </row>
    <row r="292" spans="1:15" x14ac:dyDescent="0.15">
      <c r="A292" s="2">
        <v>290</v>
      </c>
      <c r="B292" s="2" t="str">
        <f t="shared" si="9"/>
        <v>8</v>
      </c>
      <c r="C292" s="2" t="str">
        <f>J292&amp;COUNTIF($J$3:J292,J292)</f>
        <v>0185</v>
      </c>
      <c r="D292" s="2" t="str">
        <f>STEP①【データ貼付】!D291&amp;STEP①【データ貼付】!E291</f>
        <v/>
      </c>
      <c r="E292" s="16">
        <f>STEP①【データ貼付】!G291+ROW()/1000000</f>
        <v>2.92E-4</v>
      </c>
      <c r="F292" s="2">
        <f t="shared" si="10"/>
        <v>8</v>
      </c>
      <c r="G292" s="2">
        <f>STEP①【データ貼付】!A291</f>
        <v>0</v>
      </c>
      <c r="H292" s="2">
        <f>STEP①【データ貼付】!B291</f>
        <v>0</v>
      </c>
      <c r="I292" s="18">
        <f>STEP①【データ貼付】!C291</f>
        <v>0</v>
      </c>
      <c r="J292" s="2">
        <f>STEP①【データ貼付】!F291</f>
        <v>0</v>
      </c>
      <c r="K292" s="2">
        <f>STEP①【データ貼付】!G291</f>
        <v>0</v>
      </c>
      <c r="L292" s="2">
        <f>STEP①【データ貼付】!H291</f>
        <v>0</v>
      </c>
      <c r="M292" s="2">
        <f>STEP①【データ貼付】!I291</f>
        <v>0</v>
      </c>
      <c r="N292" s="2">
        <f>STEP①【データ貼付】!J291</f>
        <v>0</v>
      </c>
      <c r="O292" s="2">
        <f>STEP①【データ貼付】!K291</f>
        <v>0</v>
      </c>
    </row>
    <row r="293" spans="1:15" x14ac:dyDescent="0.15">
      <c r="A293" s="2">
        <v>291</v>
      </c>
      <c r="B293" s="2" t="str">
        <f t="shared" si="9"/>
        <v>7</v>
      </c>
      <c r="C293" s="2" t="str">
        <f>J293&amp;COUNTIF($J$3:J293,J293)</f>
        <v>0186</v>
      </c>
      <c r="D293" s="2" t="str">
        <f>STEP①【データ貼付】!D292&amp;STEP①【データ貼付】!E292</f>
        <v/>
      </c>
      <c r="E293" s="16">
        <f>STEP①【データ貼付】!G292+ROW()/1000000</f>
        <v>2.9300000000000002E-4</v>
      </c>
      <c r="F293" s="2">
        <f t="shared" si="10"/>
        <v>7</v>
      </c>
      <c r="G293" s="2">
        <f>STEP①【データ貼付】!A292</f>
        <v>0</v>
      </c>
      <c r="H293" s="2">
        <f>STEP①【データ貼付】!B292</f>
        <v>0</v>
      </c>
      <c r="I293" s="18">
        <f>STEP①【データ貼付】!C292</f>
        <v>0</v>
      </c>
      <c r="J293" s="2">
        <f>STEP①【データ貼付】!F292</f>
        <v>0</v>
      </c>
      <c r="K293" s="2">
        <f>STEP①【データ貼付】!G292</f>
        <v>0</v>
      </c>
      <c r="L293" s="2">
        <f>STEP①【データ貼付】!H292</f>
        <v>0</v>
      </c>
      <c r="M293" s="2">
        <f>STEP①【データ貼付】!I292</f>
        <v>0</v>
      </c>
      <c r="N293" s="2">
        <f>STEP①【データ貼付】!J292</f>
        <v>0</v>
      </c>
      <c r="O293" s="2">
        <f>STEP①【データ貼付】!K292</f>
        <v>0</v>
      </c>
    </row>
    <row r="294" spans="1:15" x14ac:dyDescent="0.15">
      <c r="A294" s="2">
        <v>292</v>
      </c>
      <c r="B294" s="2" t="str">
        <f t="shared" si="9"/>
        <v>6</v>
      </c>
      <c r="C294" s="2" t="str">
        <f>J294&amp;COUNTIF($J$3:J294,J294)</f>
        <v>0187</v>
      </c>
      <c r="D294" s="2" t="str">
        <f>STEP①【データ貼付】!D293&amp;STEP①【データ貼付】!E293</f>
        <v/>
      </c>
      <c r="E294" s="16">
        <f>STEP①【データ貼付】!G293+ROW()/1000000</f>
        <v>2.9399999999999999E-4</v>
      </c>
      <c r="F294" s="2">
        <f t="shared" si="10"/>
        <v>6</v>
      </c>
      <c r="G294" s="2">
        <f>STEP①【データ貼付】!A293</f>
        <v>0</v>
      </c>
      <c r="H294" s="2">
        <f>STEP①【データ貼付】!B293</f>
        <v>0</v>
      </c>
      <c r="I294" s="18">
        <f>STEP①【データ貼付】!C293</f>
        <v>0</v>
      </c>
      <c r="J294" s="2">
        <f>STEP①【データ貼付】!F293</f>
        <v>0</v>
      </c>
      <c r="K294" s="2">
        <f>STEP①【データ貼付】!G293</f>
        <v>0</v>
      </c>
      <c r="L294" s="2">
        <f>STEP①【データ貼付】!H293</f>
        <v>0</v>
      </c>
      <c r="M294" s="2">
        <f>STEP①【データ貼付】!I293</f>
        <v>0</v>
      </c>
      <c r="N294" s="2">
        <f>STEP①【データ貼付】!J293</f>
        <v>0</v>
      </c>
      <c r="O294" s="2">
        <f>STEP①【データ貼付】!K293</f>
        <v>0</v>
      </c>
    </row>
    <row r="295" spans="1:15" x14ac:dyDescent="0.15">
      <c r="A295" s="2">
        <v>293</v>
      </c>
      <c r="B295" s="2" t="str">
        <f t="shared" si="9"/>
        <v>5</v>
      </c>
      <c r="C295" s="2" t="str">
        <f>J295&amp;COUNTIF($J$3:J295,J295)</f>
        <v>0188</v>
      </c>
      <c r="D295" s="2" t="str">
        <f>STEP①【データ貼付】!D294&amp;STEP①【データ貼付】!E294</f>
        <v/>
      </c>
      <c r="E295" s="16">
        <f>STEP①【データ貼付】!G294+ROW()/1000000</f>
        <v>2.9500000000000001E-4</v>
      </c>
      <c r="F295" s="2">
        <f t="shared" si="10"/>
        <v>5</v>
      </c>
      <c r="G295" s="2">
        <f>STEP①【データ貼付】!A294</f>
        <v>0</v>
      </c>
      <c r="H295" s="2">
        <f>STEP①【データ貼付】!B294</f>
        <v>0</v>
      </c>
      <c r="I295" s="18">
        <f>STEP①【データ貼付】!C294</f>
        <v>0</v>
      </c>
      <c r="J295" s="2">
        <f>STEP①【データ貼付】!F294</f>
        <v>0</v>
      </c>
      <c r="K295" s="2">
        <f>STEP①【データ貼付】!G294</f>
        <v>0</v>
      </c>
      <c r="L295" s="2">
        <f>STEP①【データ貼付】!H294</f>
        <v>0</v>
      </c>
      <c r="M295" s="2">
        <f>STEP①【データ貼付】!I294</f>
        <v>0</v>
      </c>
      <c r="N295" s="2">
        <f>STEP①【データ貼付】!J294</f>
        <v>0</v>
      </c>
      <c r="O295" s="2">
        <f>STEP①【データ貼付】!K294</f>
        <v>0</v>
      </c>
    </row>
    <row r="296" spans="1:15" x14ac:dyDescent="0.15">
      <c r="A296" s="2">
        <v>294</v>
      </c>
      <c r="B296" s="2" t="str">
        <f t="shared" si="9"/>
        <v>4</v>
      </c>
      <c r="C296" s="2" t="str">
        <f>J296&amp;COUNTIF($J$3:J296,J296)</f>
        <v>0189</v>
      </c>
      <c r="D296" s="2" t="str">
        <f>STEP①【データ貼付】!D295&amp;STEP①【データ貼付】!E295</f>
        <v/>
      </c>
      <c r="E296" s="16">
        <f>STEP①【データ貼付】!G295+ROW()/1000000</f>
        <v>2.9599999999999998E-4</v>
      </c>
      <c r="F296" s="2">
        <f t="shared" si="10"/>
        <v>4</v>
      </c>
      <c r="G296" s="2">
        <f>STEP①【データ貼付】!A295</f>
        <v>0</v>
      </c>
      <c r="H296" s="2">
        <f>STEP①【データ貼付】!B295</f>
        <v>0</v>
      </c>
      <c r="I296" s="18">
        <f>STEP①【データ貼付】!C295</f>
        <v>0</v>
      </c>
      <c r="J296" s="2">
        <f>STEP①【データ貼付】!F295</f>
        <v>0</v>
      </c>
      <c r="K296" s="2">
        <f>STEP①【データ貼付】!G295</f>
        <v>0</v>
      </c>
      <c r="L296" s="2">
        <f>STEP①【データ貼付】!H295</f>
        <v>0</v>
      </c>
      <c r="M296" s="2">
        <f>STEP①【データ貼付】!I295</f>
        <v>0</v>
      </c>
      <c r="N296" s="2">
        <f>STEP①【データ貼付】!J295</f>
        <v>0</v>
      </c>
      <c r="O296" s="2">
        <f>STEP①【データ貼付】!K295</f>
        <v>0</v>
      </c>
    </row>
    <row r="297" spans="1:15" x14ac:dyDescent="0.15">
      <c r="A297" s="2">
        <v>295</v>
      </c>
      <c r="B297" s="2" t="str">
        <f t="shared" si="9"/>
        <v>3</v>
      </c>
      <c r="C297" s="2" t="str">
        <f>J297&amp;COUNTIF($J$3:J297,J297)</f>
        <v>0190</v>
      </c>
      <c r="D297" s="2" t="str">
        <f>STEP①【データ貼付】!D296&amp;STEP①【データ貼付】!E296</f>
        <v/>
      </c>
      <c r="E297" s="16">
        <f>STEP①【データ貼付】!G296+ROW()/1000000</f>
        <v>2.9700000000000001E-4</v>
      </c>
      <c r="F297" s="2">
        <f t="shared" si="10"/>
        <v>3</v>
      </c>
      <c r="G297" s="2">
        <f>STEP①【データ貼付】!A296</f>
        <v>0</v>
      </c>
      <c r="H297" s="2">
        <f>STEP①【データ貼付】!B296</f>
        <v>0</v>
      </c>
      <c r="I297" s="18">
        <f>STEP①【データ貼付】!C296</f>
        <v>0</v>
      </c>
      <c r="J297" s="2">
        <f>STEP①【データ貼付】!F296</f>
        <v>0</v>
      </c>
      <c r="K297" s="2">
        <f>STEP①【データ貼付】!G296</f>
        <v>0</v>
      </c>
      <c r="L297" s="2">
        <f>STEP①【データ貼付】!H296</f>
        <v>0</v>
      </c>
      <c r="M297" s="2">
        <f>STEP①【データ貼付】!I296</f>
        <v>0</v>
      </c>
      <c r="N297" s="2">
        <f>STEP①【データ貼付】!J296</f>
        <v>0</v>
      </c>
      <c r="O297" s="2">
        <f>STEP①【データ貼付】!K296</f>
        <v>0</v>
      </c>
    </row>
    <row r="298" spans="1:15" x14ac:dyDescent="0.15">
      <c r="A298" s="2">
        <v>296</v>
      </c>
      <c r="B298" s="2" t="str">
        <f t="shared" si="9"/>
        <v>2</v>
      </c>
      <c r="C298" s="2" t="str">
        <f>J298&amp;COUNTIF($J$3:J298,J298)</f>
        <v>0191</v>
      </c>
      <c r="D298" s="2" t="str">
        <f>STEP①【データ貼付】!D297&amp;STEP①【データ貼付】!E297</f>
        <v/>
      </c>
      <c r="E298" s="16">
        <f>STEP①【データ貼付】!G297+ROW()/1000000</f>
        <v>2.9799999999999998E-4</v>
      </c>
      <c r="F298" s="2">
        <f t="shared" si="10"/>
        <v>2</v>
      </c>
      <c r="G298" s="2">
        <f>STEP①【データ貼付】!A297</f>
        <v>0</v>
      </c>
      <c r="H298" s="2">
        <f>STEP①【データ貼付】!B297</f>
        <v>0</v>
      </c>
      <c r="I298" s="18">
        <f>STEP①【データ貼付】!C297</f>
        <v>0</v>
      </c>
      <c r="J298" s="2">
        <f>STEP①【データ貼付】!F297</f>
        <v>0</v>
      </c>
      <c r="K298" s="2">
        <f>STEP①【データ貼付】!G297</f>
        <v>0</v>
      </c>
      <c r="L298" s="2">
        <f>STEP①【データ貼付】!H297</f>
        <v>0</v>
      </c>
      <c r="M298" s="2">
        <f>STEP①【データ貼付】!I297</f>
        <v>0</v>
      </c>
      <c r="N298" s="2">
        <f>STEP①【データ貼付】!J297</f>
        <v>0</v>
      </c>
      <c r="O298" s="2">
        <f>STEP①【データ貼付】!K297</f>
        <v>0</v>
      </c>
    </row>
    <row r="299" spans="1:15" x14ac:dyDescent="0.15">
      <c r="A299" s="2">
        <v>297</v>
      </c>
      <c r="B299" s="2" t="str">
        <f t="shared" si="9"/>
        <v>1</v>
      </c>
      <c r="C299" s="2" t="str">
        <f>J299&amp;COUNTIF($J$3:J299,J299)</f>
        <v>0192</v>
      </c>
      <c r="D299" s="2" t="str">
        <f>STEP①【データ貼付】!D298&amp;STEP①【データ貼付】!E298</f>
        <v/>
      </c>
      <c r="E299" s="16">
        <f>STEP①【データ貼付】!G298+ROW()/1000000</f>
        <v>2.99E-4</v>
      </c>
      <c r="F299" s="2">
        <f t="shared" si="10"/>
        <v>1</v>
      </c>
      <c r="G299" s="2">
        <f>STEP①【データ貼付】!A298</f>
        <v>0</v>
      </c>
      <c r="H299" s="2">
        <f>STEP①【データ貼付】!B298</f>
        <v>0</v>
      </c>
      <c r="I299" s="18">
        <f>STEP①【データ貼付】!C298</f>
        <v>0</v>
      </c>
      <c r="J299" s="2">
        <f>STEP①【データ貼付】!F298</f>
        <v>0</v>
      </c>
      <c r="K299" s="2">
        <f>STEP①【データ貼付】!G298</f>
        <v>0</v>
      </c>
      <c r="L299" s="2">
        <f>STEP①【データ貼付】!H298</f>
        <v>0</v>
      </c>
      <c r="M299" s="2">
        <f>STEP①【データ貼付】!I298</f>
        <v>0</v>
      </c>
      <c r="N299" s="2">
        <f>STEP①【データ貼付】!J298</f>
        <v>0</v>
      </c>
      <c r="O299" s="2">
        <f>STEP①【データ貼付】!K298</f>
        <v>0</v>
      </c>
    </row>
    <row r="300" spans="1:15" x14ac:dyDescent="0.15"/>
    <row r="301" spans="1:15" x14ac:dyDescent="0.15"/>
    <row r="302" spans="1:15" x14ac:dyDescent="0.15"/>
    <row r="303" spans="1:15" x14ac:dyDescent="0.15"/>
    <row r="304" spans="1:15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I204"/>
  <sheetViews>
    <sheetView tabSelected="1" view="pageBreakPreview" zoomScale="145" zoomScaleNormal="100" zoomScaleSheetLayoutView="145" workbookViewId="0">
      <selection activeCell="P1" sqref="P1:R1"/>
    </sheetView>
  </sheetViews>
  <sheetFormatPr defaultColWidth="0" defaultRowHeight="13.5" zeroHeight="1" x14ac:dyDescent="0.15"/>
  <cols>
    <col min="1" max="1" width="6.875" style="21" bestFit="1" customWidth="1"/>
    <col min="2" max="6" width="3.625" style="21" customWidth="1"/>
    <col min="7" max="8" width="3" style="21" customWidth="1"/>
    <col min="9" max="12" width="4.375" style="21" customWidth="1"/>
    <col min="13" max="15" width="2.875" style="21" customWidth="1"/>
    <col min="16" max="16" width="3.625" style="21" customWidth="1"/>
    <col min="17" max="19" width="4.375" style="21" customWidth="1"/>
    <col min="20" max="20" width="3.625" style="21" customWidth="1"/>
    <col min="21" max="21" width="5.875" style="51" bestFit="1" customWidth="1"/>
    <col min="22" max="22" width="12.625" style="51" customWidth="1"/>
    <col min="23" max="23" width="3.375" style="21" customWidth="1"/>
    <col min="24" max="24" width="3.25" style="21" hidden="1" customWidth="1"/>
    <col min="25" max="25" width="9" style="21" hidden="1" customWidth="1"/>
    <col min="26" max="26" width="5.25" style="21" hidden="1" customWidth="1"/>
    <col min="27" max="27" width="2" style="21" hidden="1" customWidth="1"/>
    <col min="28" max="28" width="9.25" style="21" hidden="1" customWidth="1"/>
    <col min="29" max="35" width="0" style="21" hidden="1" customWidth="1"/>
    <col min="36" max="16384" width="9" style="21" hidden="1"/>
  </cols>
  <sheetData>
    <row r="1" spans="1:35" ht="26.25" customHeight="1" thickBot="1" x14ac:dyDescent="0.2">
      <c r="A1" s="54" t="s">
        <v>189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72" t="s">
        <v>22</v>
      </c>
      <c r="O1" s="72"/>
      <c r="P1" s="52" t="s">
        <v>35</v>
      </c>
      <c r="Q1" s="52"/>
      <c r="R1" s="52"/>
      <c r="S1" s="72" t="s">
        <v>21</v>
      </c>
      <c r="T1" s="72"/>
      <c r="U1" s="52" t="s">
        <v>142</v>
      </c>
      <c r="V1" s="53"/>
      <c r="AC1" s="22"/>
      <c r="AD1" s="22"/>
      <c r="AE1" s="22"/>
      <c r="AF1" s="22"/>
      <c r="AG1" s="22"/>
      <c r="AH1" s="22"/>
      <c r="AI1" s="22"/>
    </row>
    <row r="2" spans="1:35" ht="11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Q2" s="24"/>
      <c r="R2" s="24"/>
      <c r="S2" s="25"/>
      <c r="T2" s="25"/>
      <c r="U2" s="25"/>
      <c r="V2" s="25"/>
    </row>
    <row r="3" spans="1:35" ht="22.5" customHeight="1" x14ac:dyDescent="0.15">
      <c r="A3" s="26" t="s">
        <v>64</v>
      </c>
      <c r="B3" s="73" t="s">
        <v>0</v>
      </c>
      <c r="C3" s="73"/>
      <c r="D3" s="73"/>
      <c r="E3" s="73" t="s">
        <v>1</v>
      </c>
      <c r="F3" s="73"/>
      <c r="G3" s="73" t="s">
        <v>67</v>
      </c>
      <c r="H3" s="73"/>
      <c r="I3" s="73" t="s">
        <v>19</v>
      </c>
      <c r="J3" s="73"/>
      <c r="K3" s="73"/>
      <c r="L3" s="73"/>
      <c r="M3" s="73" t="s">
        <v>5</v>
      </c>
      <c r="N3" s="73"/>
      <c r="O3" s="73"/>
      <c r="P3" s="27" t="s">
        <v>20</v>
      </c>
      <c r="Q3" s="73" t="s">
        <v>65</v>
      </c>
      <c r="R3" s="73"/>
      <c r="S3" s="73"/>
      <c r="T3" s="27" t="s">
        <v>61</v>
      </c>
      <c r="U3" s="27" t="s">
        <v>62</v>
      </c>
      <c r="V3" s="28" t="s">
        <v>66</v>
      </c>
    </row>
    <row r="4" spans="1:35" ht="12.75" customHeight="1" x14ac:dyDescent="0.15">
      <c r="A4" s="29">
        <v>1</v>
      </c>
      <c r="B4" s="66" t="str">
        <f>IF(ISERROR(VLOOKUP($P$1&amp;$U$1&amp;A4,STEP②【抽出】!$B$3:$O$299,6,FALSE)),"",VLOOKUP($P$1&amp;$U$1&amp;A4,STEP②【抽出】!$B$3:$O$299,6,FALSE))</f>
        <v>北海道選手権</v>
      </c>
      <c r="C4" s="66"/>
      <c r="D4" s="66"/>
      <c r="E4" s="67" t="str">
        <f>IF(ISERROR(VLOOKUP($P$1&amp;$U$1&amp;A4,STEP②【抽出】!$B$3:$O$299,7,FALSE)),"",VLOOKUP($P$1&amp;$U$1&amp;A4,STEP②【抽出】!$B$3:$O$299,7,FALSE))</f>
        <v>網走</v>
      </c>
      <c r="F4" s="67"/>
      <c r="G4" s="59">
        <f>IF(ISERROR(VLOOKUP($P$1&amp;$U$1&amp;A4,STEP②【抽出】!$B$3:$O$299,8,FALSE)),"",VLOOKUP($P$1&amp;$U$1&amp;A4,STEP②【抽出】!$B$3:$O$299,8,FALSE))</f>
        <v>45487</v>
      </c>
      <c r="H4" s="59"/>
      <c r="I4" s="67" t="str">
        <f>IF(ISERROR(VLOOKUP($P$1&amp;$U$1&amp;A4,STEP②【抽出】!$B$3:$O$299,9,FALSE)),"",VLOOKUP($P$1&amp;$U$1&amp;A4,STEP②【抽出】!$B$3:$O$299,9,FALSE))</f>
        <v>相馬羽夏</v>
      </c>
      <c r="J4" s="67"/>
      <c r="K4" s="67"/>
      <c r="L4" s="67"/>
      <c r="M4" s="71">
        <f>IF(ISERROR(VLOOKUP($P$1&amp;$U$1&amp;A4,STEP②【抽出】!$B$3:$O$299,10,FALSE)),"",VLOOKUP($P$1&amp;$U$1&amp;A4,STEP②【抽出】!$B$3:$O$299,10,FALSE))</f>
        <v>150</v>
      </c>
      <c r="N4" s="71"/>
      <c r="O4" s="71"/>
      <c r="P4" s="30" t="str">
        <f>IF(ISERROR(VLOOKUP($P$1&amp;$U$1&amp;A4,STEP②【抽出】!$B$3:$O$299,11,FALSE)),"",VLOOKUP($P$1&amp;$U$1&amp;A4,STEP②【抽出】!$B$3:$O$299,11,FALSE))</f>
        <v>決</v>
      </c>
      <c r="Q4" s="66" t="str">
        <f>IF(ISERROR(VLOOKUP($P$1&amp;$U$1&amp;A4,STEP②【抽出】!$B$3:$O$299,12,FALSE)),"",VLOOKUP($P$1&amp;$U$1&amp;A4,STEP②【抽出】!$B$3:$O$299,12,FALSE))</f>
        <v>北見光西中</v>
      </c>
      <c r="R4" s="66"/>
      <c r="S4" s="66"/>
      <c r="T4" s="31">
        <f>IF(ISERROR(VLOOKUP($P$1&amp;$U$1&amp;A4,STEP②【抽出】!$B$3:$O$299,13,FALSE)),"",VLOOKUP($P$1&amp;$U$1&amp;A4,STEP②【抽出】!$B$3:$O$299,13,FALSE))</f>
        <v>2</v>
      </c>
      <c r="U4" s="32">
        <f>IF(ISERROR(VLOOKUP($P$1&amp;$U$1&amp;A4,STEP②【抽出】!$B$3:$O$299,14,FALSE)),"",VLOOKUP($P$1&amp;$U$1&amp;A4,STEP②【抽出】!$B$3:$O$299,14,FALSE))</f>
        <v>0</v>
      </c>
      <c r="V4" s="33"/>
      <c r="W4" s="34"/>
      <c r="Y4" s="35" t="s">
        <v>32</v>
      </c>
      <c r="Z4" s="35" t="s">
        <v>40</v>
      </c>
      <c r="AB4" s="35"/>
    </row>
    <row r="5" spans="1:35" ht="12.75" customHeight="1" x14ac:dyDescent="0.15">
      <c r="A5" s="36">
        <v>2</v>
      </c>
      <c r="B5" s="64" t="str">
        <f>IF(ISERROR(VLOOKUP($P$1&amp;$U$1&amp;A5,STEP②【抽出】!$B$3:$O$299,6,FALSE)),"",VLOOKUP($P$1&amp;$U$1&amp;A5,STEP②【抽出】!$B$3:$O$299,6,FALSE))</f>
        <v>中体連</v>
      </c>
      <c r="C5" s="64"/>
      <c r="D5" s="64"/>
      <c r="E5" s="65" t="str">
        <f>IF(ISERROR(VLOOKUP($P$1&amp;$U$1&amp;A5,STEP②【抽出】!$B$3:$O$299,7,FALSE)),"",VLOOKUP($P$1&amp;$U$1&amp;A5,STEP②【抽出】!$B$3:$O$299,7,FALSE))</f>
        <v>北見</v>
      </c>
      <c r="F5" s="65"/>
      <c r="G5" s="56">
        <f>IF(ISERROR(VLOOKUP($P$1&amp;$U$1&amp;A5,STEP②【抽出】!$B$3:$O$299,8,FALSE)),"",VLOOKUP($P$1&amp;$U$1&amp;A5,STEP②【抽出】!$B$3:$O$299,8,FALSE))</f>
        <v>45459</v>
      </c>
      <c r="H5" s="56"/>
      <c r="I5" s="65" t="str">
        <f>IF(ISERROR(VLOOKUP($P$1&amp;$U$1&amp;A5,STEP②【抽出】!$B$3:$O$299,9,FALSE)),"",VLOOKUP($P$1&amp;$U$1&amp;A5,STEP②【抽出】!$B$3:$O$299,9,FALSE))</f>
        <v>寺島凜</v>
      </c>
      <c r="J5" s="65"/>
      <c r="K5" s="65"/>
      <c r="L5" s="65"/>
      <c r="M5" s="68">
        <f>IF(ISERROR(VLOOKUP($P$1&amp;$U$1&amp;A5,STEP②【抽出】!$B$3:$O$299,10,FALSE)),"",VLOOKUP($P$1&amp;$U$1&amp;A5,STEP②【抽出】!$B$3:$O$299,10,FALSE))</f>
        <v>135</v>
      </c>
      <c r="N5" s="68"/>
      <c r="O5" s="68"/>
      <c r="P5" s="37" t="str">
        <f>IF(ISERROR(VLOOKUP($P$1&amp;$U$1&amp;A5,STEP②【抽出】!$B$3:$O$299,11,FALSE)),"",VLOOKUP($P$1&amp;$U$1&amp;A5,STEP②【抽出】!$B$3:$O$299,11,FALSE))</f>
        <v>決</v>
      </c>
      <c r="Q5" s="64" t="str">
        <f>IF(ISERROR(VLOOKUP($P$1&amp;$U$1&amp;A5,STEP②【抽出】!$B$3:$O$299,12,FALSE)),"",VLOOKUP($P$1&amp;$U$1&amp;A5,STEP②【抽出】!$B$3:$O$299,12,FALSE))</f>
        <v>北見常呂中</v>
      </c>
      <c r="R5" s="64"/>
      <c r="S5" s="64"/>
      <c r="T5" s="38">
        <f>IF(ISERROR(VLOOKUP($P$1&amp;$U$1&amp;A5,STEP②【抽出】!$B$3:$O$299,13,FALSE)),"",VLOOKUP($P$1&amp;$U$1&amp;A5,STEP②【抽出】!$B$3:$O$299,13,FALSE))</f>
        <v>3</v>
      </c>
      <c r="U5" s="39">
        <f>IF(ISERROR(VLOOKUP($P$1&amp;$U$1&amp;A5,STEP②【抽出】!$B$3:$O$299,14,FALSE)),"",VLOOKUP($P$1&amp;$U$1&amp;A5,STEP②【抽出】!$B$3:$O$299,14,FALSE))</f>
        <v>0</v>
      </c>
      <c r="V5" s="40"/>
      <c r="W5" s="34"/>
      <c r="Y5" s="35" t="s">
        <v>33</v>
      </c>
      <c r="Z5" s="35" t="s">
        <v>41</v>
      </c>
      <c r="AB5" s="35" t="s">
        <v>142</v>
      </c>
    </row>
    <row r="6" spans="1:35" ht="12.75" customHeight="1" x14ac:dyDescent="0.15">
      <c r="A6" s="41">
        <v>3</v>
      </c>
      <c r="B6" s="62" t="str">
        <f>IF(ISERROR(VLOOKUP($P$1&amp;$U$1&amp;A6,STEP②【抽出】!$B$3:$O$299,6,FALSE)),"",VLOOKUP($P$1&amp;$U$1&amp;A6,STEP②【抽出】!$B$3:$O$299,6,FALSE))</f>
        <v>中体連</v>
      </c>
      <c r="C6" s="62"/>
      <c r="D6" s="62"/>
      <c r="E6" s="63" t="str">
        <f>IF(ISERROR(VLOOKUP($P$1&amp;$U$1&amp;A6,STEP②【抽出】!$B$3:$O$299,7,FALSE)),"",VLOOKUP($P$1&amp;$U$1&amp;A6,STEP②【抽出】!$B$3:$O$299,7,FALSE))</f>
        <v>北見</v>
      </c>
      <c r="F6" s="63"/>
      <c r="G6" s="57">
        <f>IF(ISERROR(VLOOKUP($P$1&amp;$U$1&amp;A6,STEP②【抽出】!$B$3:$O$299,8,FALSE)),"",VLOOKUP($P$1&amp;$U$1&amp;A6,STEP②【抽出】!$B$3:$O$299,8,FALSE))</f>
        <v>45459</v>
      </c>
      <c r="H6" s="57"/>
      <c r="I6" s="63" t="str">
        <f>IF(ISERROR(VLOOKUP($P$1&amp;$U$1&amp;A6,STEP②【抽出】!$B$3:$O$299,9,FALSE)),"",VLOOKUP($P$1&amp;$U$1&amp;A6,STEP②【抽出】!$B$3:$O$299,9,FALSE))</f>
        <v>笹田虹心</v>
      </c>
      <c r="J6" s="63"/>
      <c r="K6" s="63"/>
      <c r="L6" s="63"/>
      <c r="M6" s="69">
        <f>IF(ISERROR(VLOOKUP($P$1&amp;$U$1&amp;A6,STEP②【抽出】!$B$3:$O$299,10,FALSE)),"",VLOOKUP($P$1&amp;$U$1&amp;A6,STEP②【抽出】!$B$3:$O$299,10,FALSE))</f>
        <v>135</v>
      </c>
      <c r="N6" s="69"/>
      <c r="O6" s="69"/>
      <c r="P6" s="42" t="str">
        <f>IF(ISERROR(VLOOKUP($P$1&amp;$U$1&amp;A6,STEP②【抽出】!$B$3:$O$299,11,FALSE)),"",VLOOKUP($P$1&amp;$U$1&amp;A6,STEP②【抽出】!$B$3:$O$299,11,FALSE))</f>
        <v>決</v>
      </c>
      <c r="Q6" s="62" t="str">
        <f>IF(ISERROR(VLOOKUP($P$1&amp;$U$1&amp;A6,STEP②【抽出】!$B$3:$O$299,12,FALSE)),"",VLOOKUP($P$1&amp;$U$1&amp;A6,STEP②【抽出】!$B$3:$O$299,12,FALSE))</f>
        <v>美幌RC</v>
      </c>
      <c r="R6" s="62"/>
      <c r="S6" s="62"/>
      <c r="T6" s="43">
        <f>IF(ISERROR(VLOOKUP($P$1&amp;$U$1&amp;A6,STEP②【抽出】!$B$3:$O$299,13,FALSE)),"",VLOOKUP($P$1&amp;$U$1&amp;A6,STEP②【抽出】!$B$3:$O$299,13,FALSE))</f>
        <v>1</v>
      </c>
      <c r="U6" s="44">
        <f>IF(ISERROR(VLOOKUP($P$1&amp;$U$1&amp;A6,STEP②【抽出】!$B$3:$O$299,14,FALSE)),"",VLOOKUP($P$1&amp;$U$1&amp;A6,STEP②【抽出】!$B$3:$O$299,14,FALSE))</f>
        <v>0</v>
      </c>
      <c r="V6" s="45"/>
      <c r="W6" s="34"/>
      <c r="Y6" s="35" t="s">
        <v>34</v>
      </c>
      <c r="Z6" s="35" t="s">
        <v>42</v>
      </c>
      <c r="AB6" s="35" t="s">
        <v>143</v>
      </c>
    </row>
    <row r="7" spans="1:35" ht="12.75" customHeight="1" x14ac:dyDescent="0.15">
      <c r="A7" s="36">
        <v>4</v>
      </c>
      <c r="B7" s="64" t="str">
        <f>IF(ISERROR(VLOOKUP($P$1&amp;$U$1&amp;A7,STEP②【抽出】!$B$3:$O$299,6,FALSE)),"",VLOOKUP($P$1&amp;$U$1&amp;A7,STEP②【抽出】!$B$3:$O$299,6,FALSE))</f>
        <v>通信陸上</v>
      </c>
      <c r="C7" s="64"/>
      <c r="D7" s="64"/>
      <c r="E7" s="65" t="str">
        <f>IF(ISERROR(VLOOKUP($P$1&amp;$U$1&amp;A7,STEP②【抽出】!$B$3:$O$299,7,FALSE)),"",VLOOKUP($P$1&amp;$U$1&amp;A7,STEP②【抽出】!$B$3:$O$299,7,FALSE))</f>
        <v>網走</v>
      </c>
      <c r="F7" s="65"/>
      <c r="G7" s="56">
        <f>IF(ISERROR(VLOOKUP($P$1&amp;$U$1&amp;A7,STEP②【抽出】!$B$3:$O$299,8,FALSE)),"",VLOOKUP($P$1&amp;$U$1&amp;A7,STEP②【抽出】!$B$3:$O$299,8,FALSE))</f>
        <v>45472</v>
      </c>
      <c r="H7" s="56"/>
      <c r="I7" s="65" t="str">
        <f>IF(ISERROR(VLOOKUP($P$1&amp;$U$1&amp;A7,STEP②【抽出】!$B$3:$O$299,9,FALSE)),"",VLOOKUP($P$1&amp;$U$1&amp;A7,STEP②【抽出】!$B$3:$O$299,9,FALSE))</f>
        <v>歌丸あおは</v>
      </c>
      <c r="J7" s="65"/>
      <c r="K7" s="65"/>
      <c r="L7" s="65"/>
      <c r="M7" s="68">
        <f>IF(ISERROR(VLOOKUP($P$1&amp;$U$1&amp;A7,STEP②【抽出】!$B$3:$O$299,10,FALSE)),"",VLOOKUP($P$1&amp;$U$1&amp;A7,STEP②【抽出】!$B$3:$O$299,10,FALSE))</f>
        <v>135</v>
      </c>
      <c r="N7" s="68"/>
      <c r="O7" s="68"/>
      <c r="P7" s="37" t="str">
        <f>IF(ISERROR(VLOOKUP($P$1&amp;$U$1&amp;A7,STEP②【抽出】!$B$3:$O$299,11,FALSE)),"",VLOOKUP($P$1&amp;$U$1&amp;A7,STEP②【抽出】!$B$3:$O$299,11,FALSE))</f>
        <v>決</v>
      </c>
      <c r="Q7" s="64" t="str">
        <f>IF(ISERROR(VLOOKUP($P$1&amp;$U$1&amp;A7,STEP②【抽出】!$B$3:$O$299,12,FALSE)),"",VLOOKUP($P$1&amp;$U$1&amp;A7,STEP②【抽出】!$B$3:$O$299,12,FALSE))</f>
        <v>大空東藻琴中</v>
      </c>
      <c r="R7" s="64"/>
      <c r="S7" s="64"/>
      <c r="T7" s="38">
        <f>IF(ISERROR(VLOOKUP($P$1&amp;$U$1&amp;A7,STEP②【抽出】!$B$3:$O$299,13,FALSE)),"",VLOOKUP($P$1&amp;$U$1&amp;A7,STEP②【抽出】!$B$3:$O$299,13,FALSE))</f>
        <v>3</v>
      </c>
      <c r="U7" s="39">
        <f>IF(ISERROR(VLOOKUP($P$1&amp;$U$1&amp;A7,STEP②【抽出】!$B$3:$O$299,14,FALSE)),"",VLOOKUP($P$1&amp;$U$1&amp;A7,STEP②【抽出】!$B$3:$O$299,14,FALSE))</f>
        <v>0</v>
      </c>
      <c r="V7" s="40"/>
      <c r="W7" s="34"/>
      <c r="Y7" s="35" t="s">
        <v>35</v>
      </c>
      <c r="Z7" s="35" t="s">
        <v>43</v>
      </c>
      <c r="AB7" s="35"/>
    </row>
    <row r="8" spans="1:35" ht="12.75" customHeight="1" x14ac:dyDescent="0.15">
      <c r="A8" s="41">
        <v>5</v>
      </c>
      <c r="B8" s="62" t="str">
        <f>IF(ISERROR(VLOOKUP($P$1&amp;$U$1&amp;A8,STEP②【抽出】!$B$3:$O$299,6,FALSE)),"",VLOOKUP($P$1&amp;$U$1&amp;A8,STEP②【抽出】!$B$3:$O$299,6,FALSE))</f>
        <v>中体連</v>
      </c>
      <c r="C8" s="62"/>
      <c r="D8" s="62"/>
      <c r="E8" s="63" t="str">
        <f>IF(ISERROR(VLOOKUP($P$1&amp;$U$1&amp;A8,STEP②【抽出】!$B$3:$O$299,7,FALSE)),"",VLOOKUP($P$1&amp;$U$1&amp;A8,STEP②【抽出】!$B$3:$O$299,7,FALSE))</f>
        <v>北見</v>
      </c>
      <c r="F8" s="63"/>
      <c r="G8" s="57">
        <f>IF(ISERROR(VLOOKUP($P$1&amp;$U$1&amp;A8,STEP②【抽出】!$B$3:$O$299,8,FALSE)),"",VLOOKUP($P$1&amp;$U$1&amp;A8,STEP②【抽出】!$B$3:$O$299,8,FALSE))</f>
        <v>45459</v>
      </c>
      <c r="H8" s="57"/>
      <c r="I8" s="63" t="str">
        <f>IF(ISERROR(VLOOKUP($P$1&amp;$U$1&amp;A8,STEP②【抽出】!$B$3:$O$299,9,FALSE)),"",VLOOKUP($P$1&amp;$U$1&amp;A8,STEP②【抽出】!$B$3:$O$299,9,FALSE))</f>
        <v>小崎杏梨</v>
      </c>
      <c r="J8" s="63"/>
      <c r="K8" s="63"/>
      <c r="L8" s="63"/>
      <c r="M8" s="69">
        <f>IF(ISERROR(VLOOKUP($P$1&amp;$U$1&amp;A8,STEP②【抽出】!$B$3:$O$299,10,FALSE)),"",VLOOKUP($P$1&amp;$U$1&amp;A8,STEP②【抽出】!$B$3:$O$299,10,FALSE))</f>
        <v>130</v>
      </c>
      <c r="N8" s="69"/>
      <c r="O8" s="69"/>
      <c r="P8" s="42" t="str">
        <f>IF(ISERROR(VLOOKUP($P$1&amp;$U$1&amp;A8,STEP②【抽出】!$B$3:$O$299,11,FALSE)),"",VLOOKUP($P$1&amp;$U$1&amp;A8,STEP②【抽出】!$B$3:$O$299,11,FALSE))</f>
        <v>決</v>
      </c>
      <c r="Q8" s="62" t="str">
        <f>IF(ISERROR(VLOOKUP($P$1&amp;$U$1&amp;A8,STEP②【抽出】!$B$3:$O$299,12,FALSE)),"",VLOOKUP($P$1&amp;$U$1&amp;A8,STEP②【抽出】!$B$3:$O$299,12,FALSE))</f>
        <v>網走第一中</v>
      </c>
      <c r="R8" s="62"/>
      <c r="S8" s="62"/>
      <c r="T8" s="43">
        <f>IF(ISERROR(VLOOKUP($P$1&amp;$U$1&amp;A8,STEP②【抽出】!$B$3:$O$299,13,FALSE)),"",VLOOKUP($P$1&amp;$U$1&amp;A8,STEP②【抽出】!$B$3:$O$299,13,FALSE))</f>
        <v>2</v>
      </c>
      <c r="U8" s="44">
        <f>IF(ISERROR(VLOOKUP($P$1&amp;$U$1&amp;A8,STEP②【抽出】!$B$3:$O$299,14,FALSE)),"",VLOOKUP($P$1&amp;$U$1&amp;A8,STEP②【抽出】!$B$3:$O$299,14,FALSE))</f>
        <v>0</v>
      </c>
      <c r="V8" s="45"/>
      <c r="W8" s="34"/>
      <c r="Y8" s="35" t="s">
        <v>36</v>
      </c>
      <c r="Z8" s="35" t="s">
        <v>44</v>
      </c>
      <c r="AB8" s="35"/>
    </row>
    <row r="9" spans="1:35" ht="12.75" customHeight="1" x14ac:dyDescent="0.15">
      <c r="A9" s="36">
        <v>6</v>
      </c>
      <c r="B9" s="64" t="str">
        <f>IF(ISERROR(VLOOKUP($P$1&amp;$U$1&amp;A9,STEP②【抽出】!$B$3:$O$299,6,FALSE)),"",VLOOKUP($P$1&amp;$U$1&amp;A9,STEP②【抽出】!$B$3:$O$299,6,FALSE))</f>
        <v/>
      </c>
      <c r="C9" s="64"/>
      <c r="D9" s="64"/>
      <c r="E9" s="65" t="str">
        <f>IF(ISERROR(VLOOKUP($P$1&amp;$U$1&amp;A9,STEP②【抽出】!$B$3:$O$299,7,FALSE)),"",VLOOKUP($P$1&amp;$U$1&amp;A9,STEP②【抽出】!$B$3:$O$299,7,FALSE))</f>
        <v/>
      </c>
      <c r="F9" s="65"/>
      <c r="G9" s="56" t="str">
        <f>IF(ISERROR(VLOOKUP($P$1&amp;$U$1&amp;A9,STEP②【抽出】!$B$3:$O$299,8,FALSE)),"",VLOOKUP($P$1&amp;$U$1&amp;A9,STEP②【抽出】!$B$3:$O$299,8,FALSE))</f>
        <v/>
      </c>
      <c r="H9" s="56"/>
      <c r="I9" s="65" t="str">
        <f>IF(ISERROR(VLOOKUP($P$1&amp;$U$1&amp;A9,STEP②【抽出】!$B$3:$O$299,9,FALSE)),"",VLOOKUP($P$1&amp;$U$1&amp;A9,STEP②【抽出】!$B$3:$O$299,9,FALSE))</f>
        <v/>
      </c>
      <c r="J9" s="65"/>
      <c r="K9" s="65"/>
      <c r="L9" s="65"/>
      <c r="M9" s="68" t="str">
        <f>IF(ISERROR(VLOOKUP($P$1&amp;$U$1&amp;A9,STEP②【抽出】!$B$3:$O$299,10,FALSE)),"",VLOOKUP($P$1&amp;$U$1&amp;A9,STEP②【抽出】!$B$3:$O$299,10,FALSE))</f>
        <v/>
      </c>
      <c r="N9" s="68"/>
      <c r="O9" s="68"/>
      <c r="P9" s="37" t="str">
        <f>IF(ISERROR(VLOOKUP($P$1&amp;$U$1&amp;A9,STEP②【抽出】!$B$3:$O$299,11,FALSE)),"",VLOOKUP($P$1&amp;$U$1&amp;A9,STEP②【抽出】!$B$3:$O$299,11,FALSE))</f>
        <v/>
      </c>
      <c r="Q9" s="64" t="str">
        <f>IF(ISERROR(VLOOKUP($P$1&amp;$U$1&amp;A9,STEP②【抽出】!$B$3:$O$299,12,FALSE)),"",VLOOKUP($P$1&amp;$U$1&amp;A9,STEP②【抽出】!$B$3:$O$299,12,FALSE))</f>
        <v/>
      </c>
      <c r="R9" s="64"/>
      <c r="S9" s="64"/>
      <c r="T9" s="38" t="str">
        <f>IF(ISERROR(VLOOKUP($P$1&amp;$U$1&amp;A9,STEP②【抽出】!$B$3:$O$299,13,FALSE)),"",VLOOKUP($P$1&amp;$U$1&amp;A9,STEP②【抽出】!$B$3:$O$299,13,FALSE))</f>
        <v/>
      </c>
      <c r="U9" s="39" t="str">
        <f>IF(ISERROR(VLOOKUP($P$1&amp;$U$1&amp;A9,STEP②【抽出】!$B$3:$O$299,14,FALSE)),"",VLOOKUP($P$1&amp;$U$1&amp;A9,STEP②【抽出】!$B$3:$O$299,14,FALSE))</f>
        <v/>
      </c>
      <c r="V9" s="40"/>
      <c r="W9" s="34"/>
      <c r="Y9" s="35" t="s">
        <v>37</v>
      </c>
      <c r="Z9" s="35" t="s">
        <v>45</v>
      </c>
      <c r="AB9" s="35"/>
    </row>
    <row r="10" spans="1:35" ht="12.75" customHeight="1" x14ac:dyDescent="0.15">
      <c r="A10" s="41">
        <v>7</v>
      </c>
      <c r="B10" s="62" t="str">
        <f>IF(ISERROR(VLOOKUP($P$1&amp;$U$1&amp;A10,STEP②【抽出】!$B$3:$O$299,6,FALSE)),"",VLOOKUP($P$1&amp;$U$1&amp;A10,STEP②【抽出】!$B$3:$O$299,6,FALSE))</f>
        <v/>
      </c>
      <c r="C10" s="62"/>
      <c r="D10" s="62"/>
      <c r="E10" s="63" t="str">
        <f>IF(ISERROR(VLOOKUP($P$1&amp;$U$1&amp;A10,STEP②【抽出】!$B$3:$O$299,7,FALSE)),"",VLOOKUP($P$1&amp;$U$1&amp;A10,STEP②【抽出】!$B$3:$O$299,7,FALSE))</f>
        <v/>
      </c>
      <c r="F10" s="63"/>
      <c r="G10" s="57" t="str">
        <f>IF(ISERROR(VLOOKUP($P$1&amp;$U$1&amp;A10,STEP②【抽出】!$B$3:$O$299,8,FALSE)),"",VLOOKUP($P$1&amp;$U$1&amp;A10,STEP②【抽出】!$B$3:$O$299,8,FALSE))</f>
        <v/>
      </c>
      <c r="H10" s="57"/>
      <c r="I10" s="63" t="str">
        <f>IF(ISERROR(VLOOKUP($P$1&amp;$U$1&amp;A10,STEP②【抽出】!$B$3:$O$299,9,FALSE)),"",VLOOKUP($P$1&amp;$U$1&amp;A10,STEP②【抽出】!$B$3:$O$299,9,FALSE))</f>
        <v/>
      </c>
      <c r="J10" s="63"/>
      <c r="K10" s="63"/>
      <c r="L10" s="63"/>
      <c r="M10" s="69" t="str">
        <f>IF(ISERROR(VLOOKUP($P$1&amp;$U$1&amp;A10,STEP②【抽出】!$B$3:$O$299,10,FALSE)),"",VLOOKUP($P$1&amp;$U$1&amp;A10,STEP②【抽出】!$B$3:$O$299,10,FALSE))</f>
        <v/>
      </c>
      <c r="N10" s="69"/>
      <c r="O10" s="69"/>
      <c r="P10" s="42" t="str">
        <f>IF(ISERROR(VLOOKUP($P$1&amp;$U$1&amp;A10,STEP②【抽出】!$B$3:$O$299,11,FALSE)),"",VLOOKUP($P$1&amp;$U$1&amp;A10,STEP②【抽出】!$B$3:$O$299,11,FALSE))</f>
        <v/>
      </c>
      <c r="Q10" s="62" t="str">
        <f>IF(ISERROR(VLOOKUP($P$1&amp;$U$1&amp;A10,STEP②【抽出】!$B$3:$O$299,12,FALSE)),"",VLOOKUP($P$1&amp;$U$1&amp;A10,STEP②【抽出】!$B$3:$O$299,12,FALSE))</f>
        <v/>
      </c>
      <c r="R10" s="62"/>
      <c r="S10" s="62"/>
      <c r="T10" s="43" t="str">
        <f>IF(ISERROR(VLOOKUP($P$1&amp;$U$1&amp;A10,STEP②【抽出】!$B$3:$O$299,13,FALSE)),"",VLOOKUP($P$1&amp;$U$1&amp;A10,STEP②【抽出】!$B$3:$O$299,13,FALSE))</f>
        <v/>
      </c>
      <c r="U10" s="44" t="str">
        <f>IF(ISERROR(VLOOKUP($P$1&amp;$U$1&amp;A10,STEP②【抽出】!$B$3:$O$299,14,FALSE)),"",VLOOKUP($P$1&amp;$U$1&amp;A10,STEP②【抽出】!$B$3:$O$299,14,FALSE))</f>
        <v/>
      </c>
      <c r="V10" s="45"/>
      <c r="W10" s="34"/>
      <c r="Y10" s="35" t="s">
        <v>38</v>
      </c>
      <c r="Z10" s="35" t="s">
        <v>46</v>
      </c>
      <c r="AB10" s="35"/>
    </row>
    <row r="11" spans="1:35" ht="12.75" customHeight="1" x14ac:dyDescent="0.15">
      <c r="A11" s="36">
        <v>8</v>
      </c>
      <c r="B11" s="64" t="str">
        <f>IF(ISERROR(VLOOKUP($P$1&amp;$U$1&amp;A11,STEP②【抽出】!$B$3:$O$299,6,FALSE)),"",VLOOKUP($P$1&amp;$U$1&amp;A11,STEP②【抽出】!$B$3:$O$299,6,FALSE))</f>
        <v/>
      </c>
      <c r="C11" s="64"/>
      <c r="D11" s="64"/>
      <c r="E11" s="65" t="str">
        <f>IF(ISERROR(VLOOKUP($P$1&amp;$U$1&amp;A11,STEP②【抽出】!$B$3:$O$299,7,FALSE)),"",VLOOKUP($P$1&amp;$U$1&amp;A11,STEP②【抽出】!$B$3:$O$299,7,FALSE))</f>
        <v/>
      </c>
      <c r="F11" s="65"/>
      <c r="G11" s="56" t="str">
        <f>IF(ISERROR(VLOOKUP($P$1&amp;$U$1&amp;A11,STEP②【抽出】!$B$3:$O$299,8,FALSE)),"",VLOOKUP($P$1&amp;$U$1&amp;A11,STEP②【抽出】!$B$3:$O$299,8,FALSE))</f>
        <v/>
      </c>
      <c r="H11" s="56"/>
      <c r="I11" s="65" t="str">
        <f>IF(ISERROR(VLOOKUP($P$1&amp;$U$1&amp;A11,STEP②【抽出】!$B$3:$O$299,9,FALSE)),"",VLOOKUP($P$1&amp;$U$1&amp;A11,STEP②【抽出】!$B$3:$O$299,9,FALSE))</f>
        <v/>
      </c>
      <c r="J11" s="65"/>
      <c r="K11" s="65"/>
      <c r="L11" s="65"/>
      <c r="M11" s="68" t="str">
        <f>IF(ISERROR(VLOOKUP($P$1&amp;$U$1&amp;A11,STEP②【抽出】!$B$3:$O$299,10,FALSE)),"",VLOOKUP($P$1&amp;$U$1&amp;A11,STEP②【抽出】!$B$3:$O$299,10,FALSE))</f>
        <v/>
      </c>
      <c r="N11" s="68"/>
      <c r="O11" s="68"/>
      <c r="P11" s="37" t="str">
        <f>IF(ISERROR(VLOOKUP($P$1&amp;$U$1&amp;A11,STEP②【抽出】!$B$3:$O$299,11,FALSE)),"",VLOOKUP($P$1&amp;$U$1&amp;A11,STEP②【抽出】!$B$3:$O$299,11,FALSE))</f>
        <v/>
      </c>
      <c r="Q11" s="64" t="str">
        <f>IF(ISERROR(VLOOKUP($P$1&amp;$U$1&amp;A11,STEP②【抽出】!$B$3:$O$299,12,FALSE)),"",VLOOKUP($P$1&amp;$U$1&amp;A11,STEP②【抽出】!$B$3:$O$299,12,FALSE))</f>
        <v/>
      </c>
      <c r="R11" s="64"/>
      <c r="S11" s="64"/>
      <c r="T11" s="38" t="str">
        <f>IF(ISERROR(VLOOKUP($P$1&amp;$U$1&amp;A11,STEP②【抽出】!$B$3:$O$299,13,FALSE)),"",VLOOKUP($P$1&amp;$U$1&amp;A11,STEP②【抽出】!$B$3:$O$299,13,FALSE))</f>
        <v/>
      </c>
      <c r="U11" s="39" t="str">
        <f>IF(ISERROR(VLOOKUP($P$1&amp;$U$1&amp;A11,STEP②【抽出】!$B$3:$O$299,14,FALSE)),"",VLOOKUP($P$1&amp;$U$1&amp;A11,STEP②【抽出】!$B$3:$O$299,14,FALSE))</f>
        <v/>
      </c>
      <c r="V11" s="40"/>
      <c r="W11" s="34"/>
      <c r="Y11" s="35" t="s">
        <v>39</v>
      </c>
      <c r="Z11" s="35" t="s">
        <v>47</v>
      </c>
      <c r="AB11" s="35"/>
    </row>
    <row r="12" spans="1:35" ht="12.75" customHeight="1" x14ac:dyDescent="0.15">
      <c r="A12" s="41">
        <v>9</v>
      </c>
      <c r="B12" s="62" t="str">
        <f>IF(ISERROR(VLOOKUP($P$1&amp;$U$1&amp;A12,STEP②【抽出】!$B$3:$O$299,6,FALSE)),"",VLOOKUP($P$1&amp;$U$1&amp;A12,STEP②【抽出】!$B$3:$O$299,6,FALSE))</f>
        <v/>
      </c>
      <c r="C12" s="62"/>
      <c r="D12" s="62"/>
      <c r="E12" s="63" t="str">
        <f>IF(ISERROR(VLOOKUP($P$1&amp;$U$1&amp;A12,STEP②【抽出】!$B$3:$O$299,7,FALSE)),"",VLOOKUP($P$1&amp;$U$1&amp;A12,STEP②【抽出】!$B$3:$O$299,7,FALSE))</f>
        <v/>
      </c>
      <c r="F12" s="63"/>
      <c r="G12" s="57" t="str">
        <f>IF(ISERROR(VLOOKUP($P$1&amp;$U$1&amp;A12,STEP②【抽出】!$B$3:$O$299,8,FALSE)),"",VLOOKUP($P$1&amp;$U$1&amp;A12,STEP②【抽出】!$B$3:$O$299,8,FALSE))</f>
        <v/>
      </c>
      <c r="H12" s="57"/>
      <c r="I12" s="63" t="str">
        <f>IF(ISERROR(VLOOKUP($P$1&amp;$U$1&amp;A12,STEP②【抽出】!$B$3:$O$299,9,FALSE)),"",VLOOKUP($P$1&amp;$U$1&amp;A12,STEP②【抽出】!$B$3:$O$299,9,FALSE))</f>
        <v/>
      </c>
      <c r="J12" s="63"/>
      <c r="K12" s="63"/>
      <c r="L12" s="63"/>
      <c r="M12" s="69" t="str">
        <f>IF(ISERROR(VLOOKUP($P$1&amp;$U$1&amp;A12,STEP②【抽出】!$B$3:$O$299,10,FALSE)),"",VLOOKUP($P$1&amp;$U$1&amp;A12,STEP②【抽出】!$B$3:$O$299,10,FALSE))</f>
        <v/>
      </c>
      <c r="N12" s="69"/>
      <c r="O12" s="69"/>
      <c r="P12" s="42" t="str">
        <f>IF(ISERROR(VLOOKUP($P$1&amp;$U$1&amp;A12,STEP②【抽出】!$B$3:$O$299,11,FALSE)),"",VLOOKUP($P$1&amp;$U$1&amp;A12,STEP②【抽出】!$B$3:$O$299,11,FALSE))</f>
        <v/>
      </c>
      <c r="Q12" s="62" t="str">
        <f>IF(ISERROR(VLOOKUP($P$1&amp;$U$1&amp;A12,STEP②【抽出】!$B$3:$O$299,12,FALSE)),"",VLOOKUP($P$1&amp;$U$1&amp;A12,STEP②【抽出】!$B$3:$O$299,12,FALSE))</f>
        <v/>
      </c>
      <c r="R12" s="62"/>
      <c r="S12" s="62"/>
      <c r="T12" s="43" t="str">
        <f>IF(ISERROR(VLOOKUP($P$1&amp;$U$1&amp;A12,STEP②【抽出】!$B$3:$O$299,13,FALSE)),"",VLOOKUP($P$1&amp;$U$1&amp;A12,STEP②【抽出】!$B$3:$O$299,13,FALSE))</f>
        <v/>
      </c>
      <c r="U12" s="44" t="str">
        <f>IF(ISERROR(VLOOKUP($P$1&amp;$U$1&amp;A12,STEP②【抽出】!$B$3:$O$299,14,FALSE)),"",VLOOKUP($P$1&amp;$U$1&amp;A12,STEP②【抽出】!$B$3:$O$299,14,FALSE))</f>
        <v/>
      </c>
      <c r="V12" s="45"/>
      <c r="W12" s="34"/>
      <c r="AB12" s="35"/>
    </row>
    <row r="13" spans="1:35" ht="12.75" customHeight="1" thickBot="1" x14ac:dyDescent="0.2">
      <c r="A13" s="46">
        <v>10</v>
      </c>
      <c r="B13" s="60" t="str">
        <f>IF(ISERROR(VLOOKUP($P$1&amp;$U$1&amp;A13,STEP②【抽出】!$B$3:$O$299,6,FALSE)),"",VLOOKUP($P$1&amp;$U$1&amp;A13,STEP②【抽出】!$B$3:$O$299,6,FALSE))</f>
        <v/>
      </c>
      <c r="C13" s="60"/>
      <c r="D13" s="60"/>
      <c r="E13" s="61" t="str">
        <f>IF(ISERROR(VLOOKUP($P$1&amp;$U$1&amp;A13,STEP②【抽出】!$B$3:$O$299,7,FALSE)),"",VLOOKUP($P$1&amp;$U$1&amp;A13,STEP②【抽出】!$B$3:$O$299,7,FALSE))</f>
        <v/>
      </c>
      <c r="F13" s="61"/>
      <c r="G13" s="58" t="str">
        <f>IF(ISERROR(VLOOKUP($P$1&amp;$U$1&amp;A13,STEP②【抽出】!$B$3:$O$299,8,FALSE)),"",VLOOKUP($P$1&amp;$U$1&amp;A13,STEP②【抽出】!$B$3:$O$299,8,FALSE))</f>
        <v/>
      </c>
      <c r="H13" s="58"/>
      <c r="I13" s="61" t="str">
        <f>IF(ISERROR(VLOOKUP($P$1&amp;$U$1&amp;A13,STEP②【抽出】!$B$3:$O$299,9,FALSE)),"",VLOOKUP($P$1&amp;$U$1&amp;A13,STEP②【抽出】!$B$3:$O$299,9,FALSE))</f>
        <v/>
      </c>
      <c r="J13" s="61"/>
      <c r="K13" s="61"/>
      <c r="L13" s="61"/>
      <c r="M13" s="70" t="str">
        <f>IF(ISERROR(VLOOKUP($P$1&amp;$U$1&amp;A13,STEP②【抽出】!$B$3:$O$299,10,FALSE)),"",VLOOKUP($P$1&amp;$U$1&amp;A13,STEP②【抽出】!$B$3:$O$299,10,FALSE))</f>
        <v/>
      </c>
      <c r="N13" s="70"/>
      <c r="O13" s="70"/>
      <c r="P13" s="47" t="str">
        <f>IF(ISERROR(VLOOKUP($P$1&amp;$U$1&amp;A13,STEP②【抽出】!$B$3:$O$299,11,FALSE)),"",VLOOKUP($P$1&amp;$U$1&amp;A13,STEP②【抽出】!$B$3:$O$299,11,FALSE))</f>
        <v/>
      </c>
      <c r="Q13" s="60" t="str">
        <f>IF(ISERROR(VLOOKUP($P$1&amp;$U$1&amp;A13,STEP②【抽出】!$B$3:$O$299,12,FALSE)),"",VLOOKUP($P$1&amp;$U$1&amp;A13,STEP②【抽出】!$B$3:$O$299,12,FALSE))</f>
        <v/>
      </c>
      <c r="R13" s="60"/>
      <c r="S13" s="60"/>
      <c r="T13" s="48" t="str">
        <f>IF(ISERROR(VLOOKUP($P$1&amp;$U$1&amp;A13,STEP②【抽出】!$B$3:$O$299,13,FALSE)),"",VLOOKUP($P$1&amp;$U$1&amp;A13,STEP②【抽出】!$B$3:$O$299,13,FALSE))</f>
        <v/>
      </c>
      <c r="U13" s="49" t="str">
        <f>IF(ISERROR(VLOOKUP($P$1&amp;$U$1&amp;A13,STEP②【抽出】!$B$3:$O$299,14,FALSE)),"",VLOOKUP($P$1&amp;$U$1&amp;A13,STEP②【抽出】!$B$3:$O$299,14,FALSE))</f>
        <v/>
      </c>
      <c r="V13" s="50"/>
      <c r="W13" s="34"/>
      <c r="AB13" s="35"/>
    </row>
    <row r="14" spans="1:35" ht="12.75" customHeight="1" x14ac:dyDescent="0.15">
      <c r="A14" s="29">
        <v>11</v>
      </c>
      <c r="B14" s="66" t="str">
        <f>IF(ISERROR(VLOOKUP($P$1&amp;$U$1&amp;A14,STEP②【抽出】!$B$3:$O$299,6,FALSE)),"",VLOOKUP($P$1&amp;$U$1&amp;A14,STEP②【抽出】!$B$3:$O$299,6,FALSE))</f>
        <v/>
      </c>
      <c r="C14" s="66"/>
      <c r="D14" s="66"/>
      <c r="E14" s="67" t="str">
        <f>IF(ISERROR(VLOOKUP($P$1&amp;$U$1&amp;A14,STEP②【抽出】!$B$3:$O$299,7,FALSE)),"",VLOOKUP($P$1&amp;$U$1&amp;A14,STEP②【抽出】!$B$3:$O$299,7,FALSE))</f>
        <v/>
      </c>
      <c r="F14" s="67"/>
      <c r="G14" s="59" t="str">
        <f>IF(ISERROR(VLOOKUP($P$1&amp;$U$1&amp;A14,STEP②【抽出】!$B$3:$O$299,8,FALSE)),"",VLOOKUP($P$1&amp;$U$1&amp;A14,STEP②【抽出】!$B$3:$O$299,8,FALSE))</f>
        <v/>
      </c>
      <c r="H14" s="59"/>
      <c r="I14" s="67" t="str">
        <f>IF(ISERROR(VLOOKUP($P$1&amp;$U$1&amp;A14,STEP②【抽出】!$B$3:$O$299,9,FALSE)),"",VLOOKUP($P$1&amp;$U$1&amp;A14,STEP②【抽出】!$B$3:$O$299,9,FALSE))</f>
        <v/>
      </c>
      <c r="J14" s="67"/>
      <c r="K14" s="67"/>
      <c r="L14" s="67"/>
      <c r="M14" s="71" t="str">
        <f>IF(ISERROR(VLOOKUP($P$1&amp;$U$1&amp;A14,STEP②【抽出】!$B$3:$O$299,10,FALSE)),"",VLOOKUP($P$1&amp;$U$1&amp;A14,STEP②【抽出】!$B$3:$O$299,10,FALSE))</f>
        <v/>
      </c>
      <c r="N14" s="71"/>
      <c r="O14" s="71"/>
      <c r="P14" s="30" t="str">
        <f>IF(ISERROR(VLOOKUP($P$1&amp;$U$1&amp;A14,STEP②【抽出】!$B$3:$O$299,11,FALSE)),"",VLOOKUP($P$1&amp;$U$1&amp;A14,STEP②【抽出】!$B$3:$O$299,11,FALSE))</f>
        <v/>
      </c>
      <c r="Q14" s="66" t="str">
        <f>IF(ISERROR(VLOOKUP($P$1&amp;$U$1&amp;A14,STEP②【抽出】!$B$3:$O$299,12,FALSE)),"",VLOOKUP($P$1&amp;$U$1&amp;A14,STEP②【抽出】!$B$3:$O$299,12,FALSE))</f>
        <v/>
      </c>
      <c r="R14" s="66"/>
      <c r="S14" s="66"/>
      <c r="T14" s="31" t="str">
        <f>IF(ISERROR(VLOOKUP($P$1&amp;$U$1&amp;A14,STEP②【抽出】!$B$3:$O$299,13,FALSE)),"",VLOOKUP($P$1&amp;$U$1&amp;A14,STEP②【抽出】!$B$3:$O$299,13,FALSE))</f>
        <v/>
      </c>
      <c r="U14" s="32" t="str">
        <f>IF(ISERROR(VLOOKUP($P$1&amp;$U$1&amp;A14,STEP②【抽出】!$B$3:$O$299,14,FALSE)),"",VLOOKUP($P$1&amp;$U$1&amp;A14,STEP②【抽出】!$B$3:$O$299,14,FALSE))</f>
        <v/>
      </c>
      <c r="V14" s="33"/>
      <c r="W14" s="34"/>
      <c r="AB14" s="35"/>
    </row>
    <row r="15" spans="1:35" ht="12.75" customHeight="1" x14ac:dyDescent="0.15">
      <c r="A15" s="36">
        <v>12</v>
      </c>
      <c r="B15" s="64" t="str">
        <f>IF(ISERROR(VLOOKUP($P$1&amp;$U$1&amp;A15,STEP②【抽出】!$B$3:$O$299,6,FALSE)),"",VLOOKUP($P$1&amp;$U$1&amp;A15,STEP②【抽出】!$B$3:$O$299,6,FALSE))</f>
        <v/>
      </c>
      <c r="C15" s="64"/>
      <c r="D15" s="64"/>
      <c r="E15" s="65" t="str">
        <f>IF(ISERROR(VLOOKUP($P$1&amp;$U$1&amp;A15,STEP②【抽出】!$B$3:$O$299,7,FALSE)),"",VLOOKUP($P$1&amp;$U$1&amp;A15,STEP②【抽出】!$B$3:$O$299,7,FALSE))</f>
        <v/>
      </c>
      <c r="F15" s="65"/>
      <c r="G15" s="56" t="str">
        <f>IF(ISERROR(VLOOKUP($P$1&amp;$U$1&amp;A15,STEP②【抽出】!$B$3:$O$299,8,FALSE)),"",VLOOKUP($P$1&amp;$U$1&amp;A15,STEP②【抽出】!$B$3:$O$299,8,FALSE))</f>
        <v/>
      </c>
      <c r="H15" s="56"/>
      <c r="I15" s="65" t="str">
        <f>IF(ISERROR(VLOOKUP($P$1&amp;$U$1&amp;A15,STEP②【抽出】!$B$3:$O$299,9,FALSE)),"",VLOOKUP($P$1&amp;$U$1&amp;A15,STEP②【抽出】!$B$3:$O$299,9,FALSE))</f>
        <v/>
      </c>
      <c r="J15" s="65"/>
      <c r="K15" s="65"/>
      <c r="L15" s="65"/>
      <c r="M15" s="68" t="str">
        <f>IF(ISERROR(VLOOKUP($P$1&amp;$U$1&amp;A15,STEP②【抽出】!$B$3:$O$299,10,FALSE)),"",VLOOKUP($P$1&amp;$U$1&amp;A15,STEP②【抽出】!$B$3:$O$299,10,FALSE))</f>
        <v/>
      </c>
      <c r="N15" s="68"/>
      <c r="O15" s="68"/>
      <c r="P15" s="37" t="str">
        <f>IF(ISERROR(VLOOKUP($P$1&amp;$U$1&amp;A15,STEP②【抽出】!$B$3:$O$299,11,FALSE)),"",VLOOKUP($P$1&amp;$U$1&amp;A15,STEP②【抽出】!$B$3:$O$299,11,FALSE))</f>
        <v/>
      </c>
      <c r="Q15" s="64" t="str">
        <f>IF(ISERROR(VLOOKUP($P$1&amp;$U$1&amp;A15,STEP②【抽出】!$B$3:$O$299,12,FALSE)),"",VLOOKUP($P$1&amp;$U$1&amp;A15,STEP②【抽出】!$B$3:$O$299,12,FALSE))</f>
        <v/>
      </c>
      <c r="R15" s="64"/>
      <c r="S15" s="64"/>
      <c r="T15" s="38" t="str">
        <f>IF(ISERROR(VLOOKUP($P$1&amp;$U$1&amp;A15,STEP②【抽出】!$B$3:$O$299,13,FALSE)),"",VLOOKUP($P$1&amp;$U$1&amp;A15,STEP②【抽出】!$B$3:$O$299,13,FALSE))</f>
        <v/>
      </c>
      <c r="U15" s="39" t="str">
        <f>IF(ISERROR(VLOOKUP($P$1&amp;$U$1&amp;A15,STEP②【抽出】!$B$3:$O$299,14,FALSE)),"",VLOOKUP($P$1&amp;$U$1&amp;A15,STEP②【抽出】!$B$3:$O$299,14,FALSE))</f>
        <v/>
      </c>
      <c r="V15" s="40"/>
      <c r="W15" s="34"/>
      <c r="AB15" s="35"/>
    </row>
    <row r="16" spans="1:35" ht="12.75" customHeight="1" x14ac:dyDescent="0.15">
      <c r="A16" s="41">
        <v>13</v>
      </c>
      <c r="B16" s="62" t="str">
        <f>IF(ISERROR(VLOOKUP($P$1&amp;$U$1&amp;A16,STEP②【抽出】!$B$3:$O$299,6,FALSE)),"",VLOOKUP($P$1&amp;$U$1&amp;A16,STEP②【抽出】!$B$3:$O$299,6,FALSE))</f>
        <v/>
      </c>
      <c r="C16" s="62"/>
      <c r="D16" s="62"/>
      <c r="E16" s="63" t="str">
        <f>IF(ISERROR(VLOOKUP($P$1&amp;$U$1&amp;A16,STEP②【抽出】!$B$3:$O$299,7,FALSE)),"",VLOOKUP($P$1&amp;$U$1&amp;A16,STEP②【抽出】!$B$3:$O$299,7,FALSE))</f>
        <v/>
      </c>
      <c r="F16" s="63"/>
      <c r="G16" s="57" t="str">
        <f>IF(ISERROR(VLOOKUP($P$1&amp;$U$1&amp;A16,STEP②【抽出】!$B$3:$O$299,8,FALSE)),"",VLOOKUP($P$1&amp;$U$1&amp;A16,STEP②【抽出】!$B$3:$O$299,8,FALSE))</f>
        <v/>
      </c>
      <c r="H16" s="57"/>
      <c r="I16" s="63" t="str">
        <f>IF(ISERROR(VLOOKUP($P$1&amp;$U$1&amp;A16,STEP②【抽出】!$B$3:$O$299,9,FALSE)),"",VLOOKUP($P$1&amp;$U$1&amp;A16,STEP②【抽出】!$B$3:$O$299,9,FALSE))</f>
        <v/>
      </c>
      <c r="J16" s="63"/>
      <c r="K16" s="63"/>
      <c r="L16" s="63"/>
      <c r="M16" s="69" t="str">
        <f>IF(ISERROR(VLOOKUP($P$1&amp;$U$1&amp;A16,STEP②【抽出】!$B$3:$O$299,10,FALSE)),"",VLOOKUP($P$1&amp;$U$1&amp;A16,STEP②【抽出】!$B$3:$O$299,10,FALSE))</f>
        <v/>
      </c>
      <c r="N16" s="69"/>
      <c r="O16" s="69"/>
      <c r="P16" s="42" t="str">
        <f>IF(ISERROR(VLOOKUP($P$1&amp;$U$1&amp;A16,STEP②【抽出】!$B$3:$O$299,11,FALSE)),"",VLOOKUP($P$1&amp;$U$1&amp;A16,STEP②【抽出】!$B$3:$O$299,11,FALSE))</f>
        <v/>
      </c>
      <c r="Q16" s="62" t="str">
        <f>IF(ISERROR(VLOOKUP($P$1&amp;$U$1&amp;A16,STEP②【抽出】!$B$3:$O$299,12,FALSE)),"",VLOOKUP($P$1&amp;$U$1&amp;A16,STEP②【抽出】!$B$3:$O$299,12,FALSE))</f>
        <v/>
      </c>
      <c r="R16" s="62"/>
      <c r="S16" s="62"/>
      <c r="T16" s="43" t="str">
        <f>IF(ISERROR(VLOOKUP($P$1&amp;$U$1&amp;A16,STEP②【抽出】!$B$3:$O$299,13,FALSE)),"",VLOOKUP($P$1&amp;$U$1&amp;A16,STEP②【抽出】!$B$3:$O$299,13,FALSE))</f>
        <v/>
      </c>
      <c r="U16" s="44" t="str">
        <f>IF(ISERROR(VLOOKUP($P$1&amp;$U$1&amp;A16,STEP②【抽出】!$B$3:$O$299,14,FALSE)),"",VLOOKUP($P$1&amp;$U$1&amp;A16,STEP②【抽出】!$B$3:$O$299,14,FALSE))</f>
        <v/>
      </c>
      <c r="V16" s="45"/>
      <c r="W16" s="34"/>
      <c r="AB16" s="35"/>
    </row>
    <row r="17" spans="1:28" ht="12.75" customHeight="1" x14ac:dyDescent="0.15">
      <c r="A17" s="36">
        <v>14</v>
      </c>
      <c r="B17" s="64" t="str">
        <f>IF(ISERROR(VLOOKUP($P$1&amp;$U$1&amp;A17,STEP②【抽出】!$B$3:$O$299,6,FALSE)),"",VLOOKUP($P$1&amp;$U$1&amp;A17,STEP②【抽出】!$B$3:$O$299,6,FALSE))</f>
        <v/>
      </c>
      <c r="C17" s="64"/>
      <c r="D17" s="64"/>
      <c r="E17" s="65" t="str">
        <f>IF(ISERROR(VLOOKUP($P$1&amp;$U$1&amp;A17,STEP②【抽出】!$B$3:$O$299,7,FALSE)),"",VLOOKUP($P$1&amp;$U$1&amp;A17,STEP②【抽出】!$B$3:$O$299,7,FALSE))</f>
        <v/>
      </c>
      <c r="F17" s="65"/>
      <c r="G17" s="56" t="str">
        <f>IF(ISERROR(VLOOKUP($P$1&amp;$U$1&amp;A17,STEP②【抽出】!$B$3:$O$299,8,FALSE)),"",VLOOKUP($P$1&amp;$U$1&amp;A17,STEP②【抽出】!$B$3:$O$299,8,FALSE))</f>
        <v/>
      </c>
      <c r="H17" s="56"/>
      <c r="I17" s="65" t="str">
        <f>IF(ISERROR(VLOOKUP($P$1&amp;$U$1&amp;A17,STEP②【抽出】!$B$3:$O$299,9,FALSE)),"",VLOOKUP($P$1&amp;$U$1&amp;A17,STEP②【抽出】!$B$3:$O$299,9,FALSE))</f>
        <v/>
      </c>
      <c r="J17" s="65"/>
      <c r="K17" s="65"/>
      <c r="L17" s="65"/>
      <c r="M17" s="68" t="str">
        <f>IF(ISERROR(VLOOKUP($P$1&amp;$U$1&amp;A17,STEP②【抽出】!$B$3:$O$299,10,FALSE)),"",VLOOKUP($P$1&amp;$U$1&amp;A17,STEP②【抽出】!$B$3:$O$299,10,FALSE))</f>
        <v/>
      </c>
      <c r="N17" s="68"/>
      <c r="O17" s="68"/>
      <c r="P17" s="37" t="str">
        <f>IF(ISERROR(VLOOKUP($P$1&amp;$U$1&amp;A17,STEP②【抽出】!$B$3:$O$299,11,FALSE)),"",VLOOKUP($P$1&amp;$U$1&amp;A17,STEP②【抽出】!$B$3:$O$299,11,FALSE))</f>
        <v/>
      </c>
      <c r="Q17" s="64" t="str">
        <f>IF(ISERROR(VLOOKUP($P$1&amp;$U$1&amp;A17,STEP②【抽出】!$B$3:$O$299,12,FALSE)),"",VLOOKUP($P$1&amp;$U$1&amp;A17,STEP②【抽出】!$B$3:$O$299,12,FALSE))</f>
        <v/>
      </c>
      <c r="R17" s="64"/>
      <c r="S17" s="64"/>
      <c r="T17" s="38" t="str">
        <f>IF(ISERROR(VLOOKUP($P$1&amp;$U$1&amp;A17,STEP②【抽出】!$B$3:$O$299,13,FALSE)),"",VLOOKUP($P$1&amp;$U$1&amp;A17,STEP②【抽出】!$B$3:$O$299,13,FALSE))</f>
        <v/>
      </c>
      <c r="U17" s="39" t="str">
        <f>IF(ISERROR(VLOOKUP($P$1&amp;$U$1&amp;A17,STEP②【抽出】!$B$3:$O$299,14,FALSE)),"",VLOOKUP($P$1&amp;$U$1&amp;A17,STEP②【抽出】!$B$3:$O$299,14,FALSE))</f>
        <v/>
      </c>
      <c r="V17" s="40"/>
      <c r="W17" s="34"/>
      <c r="AB17" s="35"/>
    </row>
    <row r="18" spans="1:28" ht="12.75" customHeight="1" x14ac:dyDescent="0.15">
      <c r="A18" s="41">
        <v>15</v>
      </c>
      <c r="B18" s="62" t="str">
        <f>IF(ISERROR(VLOOKUP($P$1&amp;$U$1&amp;A18,STEP②【抽出】!$B$3:$O$299,6,FALSE)),"",VLOOKUP($P$1&amp;$U$1&amp;A18,STEP②【抽出】!$B$3:$O$299,6,FALSE))</f>
        <v/>
      </c>
      <c r="C18" s="62"/>
      <c r="D18" s="62"/>
      <c r="E18" s="63" t="str">
        <f>IF(ISERROR(VLOOKUP($P$1&amp;$U$1&amp;A18,STEP②【抽出】!$B$3:$O$299,7,FALSE)),"",VLOOKUP($P$1&amp;$U$1&amp;A18,STEP②【抽出】!$B$3:$O$299,7,FALSE))</f>
        <v/>
      </c>
      <c r="F18" s="63"/>
      <c r="G18" s="57" t="str">
        <f>IF(ISERROR(VLOOKUP($P$1&amp;$U$1&amp;A18,STEP②【抽出】!$B$3:$O$299,8,FALSE)),"",VLOOKUP($P$1&amp;$U$1&amp;A18,STEP②【抽出】!$B$3:$O$299,8,FALSE))</f>
        <v/>
      </c>
      <c r="H18" s="57"/>
      <c r="I18" s="63" t="str">
        <f>IF(ISERROR(VLOOKUP($P$1&amp;$U$1&amp;A18,STEP②【抽出】!$B$3:$O$299,9,FALSE)),"",VLOOKUP($P$1&amp;$U$1&amp;A18,STEP②【抽出】!$B$3:$O$299,9,FALSE))</f>
        <v/>
      </c>
      <c r="J18" s="63"/>
      <c r="K18" s="63"/>
      <c r="L18" s="63"/>
      <c r="M18" s="69" t="str">
        <f>IF(ISERROR(VLOOKUP($P$1&amp;$U$1&amp;A18,STEP②【抽出】!$B$3:$O$299,10,FALSE)),"",VLOOKUP($P$1&amp;$U$1&amp;A18,STEP②【抽出】!$B$3:$O$299,10,FALSE))</f>
        <v/>
      </c>
      <c r="N18" s="69"/>
      <c r="O18" s="69"/>
      <c r="P18" s="42" t="str">
        <f>IF(ISERROR(VLOOKUP($P$1&amp;$U$1&amp;A18,STEP②【抽出】!$B$3:$O$299,11,FALSE)),"",VLOOKUP($P$1&amp;$U$1&amp;A18,STEP②【抽出】!$B$3:$O$299,11,FALSE))</f>
        <v/>
      </c>
      <c r="Q18" s="62" t="str">
        <f>IF(ISERROR(VLOOKUP($P$1&amp;$U$1&amp;A18,STEP②【抽出】!$B$3:$O$299,12,FALSE)),"",VLOOKUP($P$1&amp;$U$1&amp;A18,STEP②【抽出】!$B$3:$O$299,12,FALSE))</f>
        <v/>
      </c>
      <c r="R18" s="62"/>
      <c r="S18" s="62"/>
      <c r="T18" s="43" t="str">
        <f>IF(ISERROR(VLOOKUP($P$1&amp;$U$1&amp;A18,STEP②【抽出】!$B$3:$O$299,13,FALSE)),"",VLOOKUP($P$1&amp;$U$1&amp;A18,STEP②【抽出】!$B$3:$O$299,13,FALSE))</f>
        <v/>
      </c>
      <c r="U18" s="44" t="str">
        <f>IF(ISERROR(VLOOKUP($P$1&amp;$U$1&amp;A18,STEP②【抽出】!$B$3:$O$299,14,FALSE)),"",VLOOKUP($P$1&amp;$U$1&amp;A18,STEP②【抽出】!$B$3:$O$299,14,FALSE))</f>
        <v/>
      </c>
      <c r="V18" s="45"/>
      <c r="W18" s="34"/>
      <c r="AB18" s="35"/>
    </row>
    <row r="19" spans="1:28" ht="12.75" customHeight="1" x14ac:dyDescent="0.15">
      <c r="A19" s="36">
        <v>16</v>
      </c>
      <c r="B19" s="64" t="str">
        <f>IF(ISERROR(VLOOKUP($P$1&amp;$U$1&amp;A19,STEP②【抽出】!$B$3:$O$299,6,FALSE)),"",VLOOKUP($P$1&amp;$U$1&amp;A19,STEP②【抽出】!$B$3:$O$299,6,FALSE))</f>
        <v/>
      </c>
      <c r="C19" s="64"/>
      <c r="D19" s="64"/>
      <c r="E19" s="65" t="str">
        <f>IF(ISERROR(VLOOKUP($P$1&amp;$U$1&amp;A19,STEP②【抽出】!$B$3:$O$299,7,FALSE)),"",VLOOKUP($P$1&amp;$U$1&amp;A19,STEP②【抽出】!$B$3:$O$299,7,FALSE))</f>
        <v/>
      </c>
      <c r="F19" s="65"/>
      <c r="G19" s="56" t="str">
        <f>IF(ISERROR(VLOOKUP($P$1&amp;$U$1&amp;A19,STEP②【抽出】!$B$3:$O$299,8,FALSE)),"",VLOOKUP($P$1&amp;$U$1&amp;A19,STEP②【抽出】!$B$3:$O$299,8,FALSE))</f>
        <v/>
      </c>
      <c r="H19" s="56"/>
      <c r="I19" s="65" t="str">
        <f>IF(ISERROR(VLOOKUP($P$1&amp;$U$1&amp;A19,STEP②【抽出】!$B$3:$O$299,9,FALSE)),"",VLOOKUP($P$1&amp;$U$1&amp;A19,STEP②【抽出】!$B$3:$O$299,9,FALSE))</f>
        <v/>
      </c>
      <c r="J19" s="65"/>
      <c r="K19" s="65"/>
      <c r="L19" s="65"/>
      <c r="M19" s="68" t="str">
        <f>IF(ISERROR(VLOOKUP($P$1&amp;$U$1&amp;A19,STEP②【抽出】!$B$3:$O$299,10,FALSE)),"",VLOOKUP($P$1&amp;$U$1&amp;A19,STEP②【抽出】!$B$3:$O$299,10,FALSE))</f>
        <v/>
      </c>
      <c r="N19" s="68"/>
      <c r="O19" s="68"/>
      <c r="P19" s="37" t="str">
        <f>IF(ISERROR(VLOOKUP($P$1&amp;$U$1&amp;A19,STEP②【抽出】!$B$3:$O$299,11,FALSE)),"",VLOOKUP($P$1&amp;$U$1&amp;A19,STEP②【抽出】!$B$3:$O$299,11,FALSE))</f>
        <v/>
      </c>
      <c r="Q19" s="64" t="str">
        <f>IF(ISERROR(VLOOKUP($P$1&amp;$U$1&amp;A19,STEP②【抽出】!$B$3:$O$299,12,FALSE)),"",VLOOKUP($P$1&amp;$U$1&amp;A19,STEP②【抽出】!$B$3:$O$299,12,FALSE))</f>
        <v/>
      </c>
      <c r="R19" s="64"/>
      <c r="S19" s="64"/>
      <c r="T19" s="38" t="str">
        <f>IF(ISERROR(VLOOKUP($P$1&amp;$U$1&amp;A19,STEP②【抽出】!$B$3:$O$299,13,FALSE)),"",VLOOKUP($P$1&amp;$U$1&amp;A19,STEP②【抽出】!$B$3:$O$299,13,FALSE))</f>
        <v/>
      </c>
      <c r="U19" s="39" t="str">
        <f>IF(ISERROR(VLOOKUP($P$1&amp;$U$1&amp;A19,STEP②【抽出】!$B$3:$O$299,14,FALSE)),"",VLOOKUP($P$1&amp;$U$1&amp;A19,STEP②【抽出】!$B$3:$O$299,14,FALSE))</f>
        <v/>
      </c>
      <c r="V19" s="40"/>
      <c r="W19" s="34"/>
      <c r="AB19" s="35"/>
    </row>
    <row r="20" spans="1:28" ht="12.75" customHeight="1" x14ac:dyDescent="0.15">
      <c r="A20" s="41">
        <v>17</v>
      </c>
      <c r="B20" s="62" t="str">
        <f>IF(ISERROR(VLOOKUP($P$1&amp;$U$1&amp;A20,STEP②【抽出】!$B$3:$O$299,6,FALSE)),"",VLOOKUP($P$1&amp;$U$1&amp;A20,STEP②【抽出】!$B$3:$O$299,6,FALSE))</f>
        <v/>
      </c>
      <c r="C20" s="62"/>
      <c r="D20" s="62"/>
      <c r="E20" s="63" t="str">
        <f>IF(ISERROR(VLOOKUP($P$1&amp;$U$1&amp;A20,STEP②【抽出】!$B$3:$O$299,7,FALSE)),"",VLOOKUP($P$1&amp;$U$1&amp;A20,STEP②【抽出】!$B$3:$O$299,7,FALSE))</f>
        <v/>
      </c>
      <c r="F20" s="63"/>
      <c r="G20" s="57" t="str">
        <f>IF(ISERROR(VLOOKUP($P$1&amp;$U$1&amp;A20,STEP②【抽出】!$B$3:$O$299,8,FALSE)),"",VLOOKUP($P$1&amp;$U$1&amp;A20,STEP②【抽出】!$B$3:$O$299,8,FALSE))</f>
        <v/>
      </c>
      <c r="H20" s="57"/>
      <c r="I20" s="63" t="str">
        <f>IF(ISERROR(VLOOKUP($P$1&amp;$U$1&amp;A20,STEP②【抽出】!$B$3:$O$299,9,FALSE)),"",VLOOKUP($P$1&amp;$U$1&amp;A20,STEP②【抽出】!$B$3:$O$299,9,FALSE))</f>
        <v/>
      </c>
      <c r="J20" s="63"/>
      <c r="K20" s="63"/>
      <c r="L20" s="63"/>
      <c r="M20" s="69" t="str">
        <f>IF(ISERROR(VLOOKUP($P$1&amp;$U$1&amp;A20,STEP②【抽出】!$B$3:$O$299,10,FALSE)),"",VLOOKUP($P$1&amp;$U$1&amp;A20,STEP②【抽出】!$B$3:$O$299,10,FALSE))</f>
        <v/>
      </c>
      <c r="N20" s="69"/>
      <c r="O20" s="69"/>
      <c r="P20" s="42" t="str">
        <f>IF(ISERROR(VLOOKUP($P$1&amp;$U$1&amp;A20,STEP②【抽出】!$B$3:$O$299,11,FALSE)),"",VLOOKUP($P$1&amp;$U$1&amp;A20,STEP②【抽出】!$B$3:$O$299,11,FALSE))</f>
        <v/>
      </c>
      <c r="Q20" s="62" t="str">
        <f>IF(ISERROR(VLOOKUP($P$1&amp;$U$1&amp;A20,STEP②【抽出】!$B$3:$O$299,12,FALSE)),"",VLOOKUP($P$1&amp;$U$1&amp;A20,STEP②【抽出】!$B$3:$O$299,12,FALSE))</f>
        <v/>
      </c>
      <c r="R20" s="62"/>
      <c r="S20" s="62"/>
      <c r="T20" s="43" t="str">
        <f>IF(ISERROR(VLOOKUP($P$1&amp;$U$1&amp;A20,STEP②【抽出】!$B$3:$O$299,13,FALSE)),"",VLOOKUP($P$1&amp;$U$1&amp;A20,STEP②【抽出】!$B$3:$O$299,13,FALSE))</f>
        <v/>
      </c>
      <c r="U20" s="44" t="str">
        <f>IF(ISERROR(VLOOKUP($P$1&amp;$U$1&amp;A20,STEP②【抽出】!$B$3:$O$299,14,FALSE)),"",VLOOKUP($P$1&amp;$U$1&amp;A20,STEP②【抽出】!$B$3:$O$299,14,FALSE))</f>
        <v/>
      </c>
      <c r="V20" s="45"/>
      <c r="W20" s="34"/>
      <c r="AB20" s="35"/>
    </row>
    <row r="21" spans="1:28" ht="12.75" customHeight="1" x14ac:dyDescent="0.15">
      <c r="A21" s="36">
        <v>18</v>
      </c>
      <c r="B21" s="64" t="str">
        <f>IF(ISERROR(VLOOKUP($P$1&amp;$U$1&amp;A21,STEP②【抽出】!$B$3:$O$299,6,FALSE)),"",VLOOKUP($P$1&amp;$U$1&amp;A21,STEP②【抽出】!$B$3:$O$299,6,FALSE))</f>
        <v/>
      </c>
      <c r="C21" s="64"/>
      <c r="D21" s="64"/>
      <c r="E21" s="65" t="str">
        <f>IF(ISERROR(VLOOKUP($P$1&amp;$U$1&amp;A21,STEP②【抽出】!$B$3:$O$299,7,FALSE)),"",VLOOKUP($P$1&amp;$U$1&amp;A21,STEP②【抽出】!$B$3:$O$299,7,FALSE))</f>
        <v/>
      </c>
      <c r="F21" s="65"/>
      <c r="G21" s="56" t="str">
        <f>IF(ISERROR(VLOOKUP($P$1&amp;$U$1&amp;A21,STEP②【抽出】!$B$3:$O$299,8,FALSE)),"",VLOOKUP($P$1&amp;$U$1&amp;A21,STEP②【抽出】!$B$3:$O$299,8,FALSE))</f>
        <v/>
      </c>
      <c r="H21" s="56"/>
      <c r="I21" s="65" t="str">
        <f>IF(ISERROR(VLOOKUP($P$1&amp;$U$1&amp;A21,STEP②【抽出】!$B$3:$O$299,9,FALSE)),"",VLOOKUP($P$1&amp;$U$1&amp;A21,STEP②【抽出】!$B$3:$O$299,9,FALSE))</f>
        <v/>
      </c>
      <c r="J21" s="65"/>
      <c r="K21" s="65"/>
      <c r="L21" s="65"/>
      <c r="M21" s="68" t="str">
        <f>IF(ISERROR(VLOOKUP($P$1&amp;$U$1&amp;A21,STEP②【抽出】!$B$3:$O$299,10,FALSE)),"",VLOOKUP($P$1&amp;$U$1&amp;A21,STEP②【抽出】!$B$3:$O$299,10,FALSE))</f>
        <v/>
      </c>
      <c r="N21" s="68"/>
      <c r="O21" s="68"/>
      <c r="P21" s="37" t="str">
        <f>IF(ISERROR(VLOOKUP($P$1&amp;$U$1&amp;A21,STEP②【抽出】!$B$3:$O$299,11,FALSE)),"",VLOOKUP($P$1&amp;$U$1&amp;A21,STEP②【抽出】!$B$3:$O$299,11,FALSE))</f>
        <v/>
      </c>
      <c r="Q21" s="64" t="str">
        <f>IF(ISERROR(VLOOKUP($P$1&amp;$U$1&amp;A21,STEP②【抽出】!$B$3:$O$299,12,FALSE)),"",VLOOKUP($P$1&amp;$U$1&amp;A21,STEP②【抽出】!$B$3:$O$299,12,FALSE))</f>
        <v/>
      </c>
      <c r="R21" s="64"/>
      <c r="S21" s="64"/>
      <c r="T21" s="38" t="str">
        <f>IF(ISERROR(VLOOKUP($P$1&amp;$U$1&amp;A21,STEP②【抽出】!$B$3:$O$299,13,FALSE)),"",VLOOKUP($P$1&amp;$U$1&amp;A21,STEP②【抽出】!$B$3:$O$299,13,FALSE))</f>
        <v/>
      </c>
      <c r="U21" s="39" t="str">
        <f>IF(ISERROR(VLOOKUP($P$1&amp;$U$1&amp;A21,STEP②【抽出】!$B$3:$O$299,14,FALSE)),"",VLOOKUP($P$1&amp;$U$1&amp;A21,STEP②【抽出】!$B$3:$O$299,14,FALSE))</f>
        <v/>
      </c>
      <c r="V21" s="40"/>
      <c r="W21" s="34"/>
      <c r="AB21" s="35"/>
    </row>
    <row r="22" spans="1:28" ht="12.75" customHeight="1" x14ac:dyDescent="0.15">
      <c r="A22" s="41">
        <v>19</v>
      </c>
      <c r="B22" s="62" t="str">
        <f>IF(ISERROR(VLOOKUP($P$1&amp;$U$1&amp;A22,STEP②【抽出】!$B$3:$O$299,6,FALSE)),"",VLOOKUP($P$1&amp;$U$1&amp;A22,STEP②【抽出】!$B$3:$O$299,6,FALSE))</f>
        <v/>
      </c>
      <c r="C22" s="62"/>
      <c r="D22" s="62"/>
      <c r="E22" s="63" t="str">
        <f>IF(ISERROR(VLOOKUP($P$1&amp;$U$1&amp;A22,STEP②【抽出】!$B$3:$O$299,7,FALSE)),"",VLOOKUP($P$1&amp;$U$1&amp;A22,STEP②【抽出】!$B$3:$O$299,7,FALSE))</f>
        <v/>
      </c>
      <c r="F22" s="63"/>
      <c r="G22" s="57" t="str">
        <f>IF(ISERROR(VLOOKUP($P$1&amp;$U$1&amp;A22,STEP②【抽出】!$B$3:$O$299,8,FALSE)),"",VLOOKUP($P$1&amp;$U$1&amp;A22,STEP②【抽出】!$B$3:$O$299,8,FALSE))</f>
        <v/>
      </c>
      <c r="H22" s="57"/>
      <c r="I22" s="63" t="str">
        <f>IF(ISERROR(VLOOKUP($P$1&amp;$U$1&amp;A22,STEP②【抽出】!$B$3:$O$299,9,FALSE)),"",VLOOKUP($P$1&amp;$U$1&amp;A22,STEP②【抽出】!$B$3:$O$299,9,FALSE))</f>
        <v/>
      </c>
      <c r="J22" s="63"/>
      <c r="K22" s="63"/>
      <c r="L22" s="63"/>
      <c r="M22" s="69" t="str">
        <f>IF(ISERROR(VLOOKUP($P$1&amp;$U$1&amp;A22,STEP②【抽出】!$B$3:$O$299,10,FALSE)),"",VLOOKUP($P$1&amp;$U$1&amp;A22,STEP②【抽出】!$B$3:$O$299,10,FALSE))</f>
        <v/>
      </c>
      <c r="N22" s="69"/>
      <c r="O22" s="69"/>
      <c r="P22" s="42" t="str">
        <f>IF(ISERROR(VLOOKUP($P$1&amp;$U$1&amp;A22,STEP②【抽出】!$B$3:$O$299,11,FALSE)),"",VLOOKUP($P$1&amp;$U$1&amp;A22,STEP②【抽出】!$B$3:$O$299,11,FALSE))</f>
        <v/>
      </c>
      <c r="Q22" s="62" t="str">
        <f>IF(ISERROR(VLOOKUP($P$1&amp;$U$1&amp;A22,STEP②【抽出】!$B$3:$O$299,12,FALSE)),"",VLOOKUP($P$1&amp;$U$1&amp;A22,STEP②【抽出】!$B$3:$O$299,12,FALSE))</f>
        <v/>
      </c>
      <c r="R22" s="62"/>
      <c r="S22" s="62"/>
      <c r="T22" s="43" t="str">
        <f>IF(ISERROR(VLOOKUP($P$1&amp;$U$1&amp;A22,STEP②【抽出】!$B$3:$O$299,13,FALSE)),"",VLOOKUP($P$1&amp;$U$1&amp;A22,STEP②【抽出】!$B$3:$O$299,13,FALSE))</f>
        <v/>
      </c>
      <c r="U22" s="44" t="str">
        <f>IF(ISERROR(VLOOKUP($P$1&amp;$U$1&amp;A22,STEP②【抽出】!$B$3:$O$299,14,FALSE)),"",VLOOKUP($P$1&amp;$U$1&amp;A22,STEP②【抽出】!$B$3:$O$299,14,FALSE))</f>
        <v/>
      </c>
      <c r="V22" s="45"/>
      <c r="W22" s="34"/>
      <c r="AB22" s="35"/>
    </row>
    <row r="23" spans="1:28" ht="12.75" customHeight="1" thickBot="1" x14ac:dyDescent="0.2">
      <c r="A23" s="46">
        <v>20</v>
      </c>
      <c r="B23" s="60" t="str">
        <f>IF(ISERROR(VLOOKUP($P$1&amp;$U$1&amp;A23,STEP②【抽出】!$B$3:$O$299,6,FALSE)),"",VLOOKUP($P$1&amp;$U$1&amp;A23,STEP②【抽出】!$B$3:$O$299,6,FALSE))</f>
        <v/>
      </c>
      <c r="C23" s="60"/>
      <c r="D23" s="60"/>
      <c r="E23" s="61" t="str">
        <f>IF(ISERROR(VLOOKUP($P$1&amp;$U$1&amp;A23,STEP②【抽出】!$B$3:$O$299,7,FALSE)),"",VLOOKUP($P$1&amp;$U$1&amp;A23,STEP②【抽出】!$B$3:$O$299,7,FALSE))</f>
        <v/>
      </c>
      <c r="F23" s="61"/>
      <c r="G23" s="58" t="str">
        <f>IF(ISERROR(VLOOKUP($P$1&amp;$U$1&amp;A23,STEP②【抽出】!$B$3:$O$299,8,FALSE)),"",VLOOKUP($P$1&amp;$U$1&amp;A23,STEP②【抽出】!$B$3:$O$299,8,FALSE))</f>
        <v/>
      </c>
      <c r="H23" s="58"/>
      <c r="I23" s="61" t="str">
        <f>IF(ISERROR(VLOOKUP($P$1&amp;$U$1&amp;A23,STEP②【抽出】!$B$3:$O$299,9,FALSE)),"",VLOOKUP($P$1&amp;$U$1&amp;A23,STEP②【抽出】!$B$3:$O$299,9,FALSE))</f>
        <v/>
      </c>
      <c r="J23" s="61"/>
      <c r="K23" s="61"/>
      <c r="L23" s="61"/>
      <c r="M23" s="70" t="str">
        <f>IF(ISERROR(VLOOKUP($P$1&amp;$U$1&amp;A23,STEP②【抽出】!$B$3:$O$299,10,FALSE)),"",VLOOKUP($P$1&amp;$U$1&amp;A23,STEP②【抽出】!$B$3:$O$299,10,FALSE))</f>
        <v/>
      </c>
      <c r="N23" s="70"/>
      <c r="O23" s="70"/>
      <c r="P23" s="47" t="str">
        <f>IF(ISERROR(VLOOKUP($P$1&amp;$U$1&amp;A23,STEP②【抽出】!$B$3:$O$299,11,FALSE)),"",VLOOKUP($P$1&amp;$U$1&amp;A23,STEP②【抽出】!$B$3:$O$299,11,FALSE))</f>
        <v/>
      </c>
      <c r="Q23" s="60" t="str">
        <f>IF(ISERROR(VLOOKUP($P$1&amp;$U$1&amp;A23,STEP②【抽出】!$B$3:$O$299,12,FALSE)),"",VLOOKUP($P$1&amp;$U$1&amp;A23,STEP②【抽出】!$B$3:$O$299,12,FALSE))</f>
        <v/>
      </c>
      <c r="R23" s="60"/>
      <c r="S23" s="60"/>
      <c r="T23" s="48" t="str">
        <f>IF(ISERROR(VLOOKUP($P$1&amp;$U$1&amp;A23,STEP②【抽出】!$B$3:$O$299,13,FALSE)),"",VLOOKUP($P$1&amp;$U$1&amp;A23,STEP②【抽出】!$B$3:$O$299,13,FALSE))</f>
        <v/>
      </c>
      <c r="U23" s="49" t="str">
        <f>IF(ISERROR(VLOOKUP($P$1&amp;$U$1&amp;A23,STEP②【抽出】!$B$3:$O$299,14,FALSE)),"",VLOOKUP($P$1&amp;$U$1&amp;A23,STEP②【抽出】!$B$3:$O$299,14,FALSE))</f>
        <v/>
      </c>
      <c r="V23" s="50"/>
      <c r="W23" s="34"/>
      <c r="AB23" s="35"/>
    </row>
    <row r="24" spans="1:28" ht="12.75" customHeight="1" x14ac:dyDescent="0.15">
      <c r="A24" s="29">
        <v>21</v>
      </c>
      <c r="B24" s="66" t="str">
        <f>IF(ISERROR(VLOOKUP($P$1&amp;$U$1&amp;A24,STEP②【抽出】!$B$3:$O$299,6,FALSE)),"",VLOOKUP($P$1&amp;$U$1&amp;A24,STEP②【抽出】!$B$3:$O$299,6,FALSE))</f>
        <v/>
      </c>
      <c r="C24" s="66"/>
      <c r="D24" s="66"/>
      <c r="E24" s="67" t="str">
        <f>IF(ISERROR(VLOOKUP($P$1&amp;$U$1&amp;A24,STEP②【抽出】!$B$3:$O$299,7,FALSE)),"",VLOOKUP($P$1&amp;$U$1&amp;A24,STEP②【抽出】!$B$3:$O$299,7,FALSE))</f>
        <v/>
      </c>
      <c r="F24" s="67"/>
      <c r="G24" s="59" t="str">
        <f>IF(ISERROR(VLOOKUP($P$1&amp;$U$1&amp;A24,STEP②【抽出】!$B$3:$O$299,8,FALSE)),"",VLOOKUP($P$1&amp;$U$1&amp;A24,STEP②【抽出】!$B$3:$O$299,8,FALSE))</f>
        <v/>
      </c>
      <c r="H24" s="59"/>
      <c r="I24" s="67" t="str">
        <f>IF(ISERROR(VLOOKUP($P$1&amp;$U$1&amp;A24,STEP②【抽出】!$B$3:$O$299,9,FALSE)),"",VLOOKUP($P$1&amp;$U$1&amp;A24,STEP②【抽出】!$B$3:$O$299,9,FALSE))</f>
        <v/>
      </c>
      <c r="J24" s="67"/>
      <c r="K24" s="67"/>
      <c r="L24" s="67"/>
      <c r="M24" s="71" t="str">
        <f>IF(ISERROR(VLOOKUP($P$1&amp;$U$1&amp;A24,STEP②【抽出】!$B$3:$O$299,10,FALSE)),"",VLOOKUP($P$1&amp;$U$1&amp;A24,STEP②【抽出】!$B$3:$O$299,10,FALSE))</f>
        <v/>
      </c>
      <c r="N24" s="71"/>
      <c r="O24" s="71"/>
      <c r="P24" s="30" t="str">
        <f>IF(ISERROR(VLOOKUP($P$1&amp;$U$1&amp;A24,STEP②【抽出】!$B$3:$O$299,11,FALSE)),"",VLOOKUP($P$1&amp;$U$1&amp;A24,STEP②【抽出】!$B$3:$O$299,11,FALSE))</f>
        <v/>
      </c>
      <c r="Q24" s="66" t="str">
        <f>IF(ISERROR(VLOOKUP($P$1&amp;$U$1&amp;A24,STEP②【抽出】!$B$3:$O$299,12,FALSE)),"",VLOOKUP($P$1&amp;$U$1&amp;A24,STEP②【抽出】!$B$3:$O$299,12,FALSE))</f>
        <v/>
      </c>
      <c r="R24" s="66"/>
      <c r="S24" s="66"/>
      <c r="T24" s="31" t="str">
        <f>IF(ISERROR(VLOOKUP($P$1&amp;$U$1&amp;A24,STEP②【抽出】!$B$3:$O$299,13,FALSE)),"",VLOOKUP($P$1&amp;$U$1&amp;A24,STEP②【抽出】!$B$3:$O$299,13,FALSE))</f>
        <v/>
      </c>
      <c r="U24" s="32" t="str">
        <f>IF(ISERROR(VLOOKUP($P$1&amp;$U$1&amp;A24,STEP②【抽出】!$B$3:$O$299,14,FALSE)),"",VLOOKUP($P$1&amp;$U$1&amp;A24,STEP②【抽出】!$B$3:$O$299,14,FALSE))</f>
        <v/>
      </c>
      <c r="V24" s="33"/>
      <c r="W24" s="34"/>
      <c r="AB24" s="35"/>
    </row>
    <row r="25" spans="1:28" ht="12.75" customHeight="1" x14ac:dyDescent="0.15">
      <c r="A25" s="36">
        <v>22</v>
      </c>
      <c r="B25" s="64" t="str">
        <f>IF(ISERROR(VLOOKUP($P$1&amp;$U$1&amp;A25,STEP②【抽出】!$B$3:$O$299,6,FALSE)),"",VLOOKUP($P$1&amp;$U$1&amp;A25,STEP②【抽出】!$B$3:$O$299,6,FALSE))</f>
        <v/>
      </c>
      <c r="C25" s="64"/>
      <c r="D25" s="64"/>
      <c r="E25" s="65" t="str">
        <f>IF(ISERROR(VLOOKUP($P$1&amp;$U$1&amp;A25,STEP②【抽出】!$B$3:$O$299,7,FALSE)),"",VLOOKUP($P$1&amp;$U$1&amp;A25,STEP②【抽出】!$B$3:$O$299,7,FALSE))</f>
        <v/>
      </c>
      <c r="F25" s="65"/>
      <c r="G25" s="56" t="str">
        <f>IF(ISERROR(VLOOKUP($P$1&amp;$U$1&amp;A25,STEP②【抽出】!$B$3:$O$299,8,FALSE)),"",VLOOKUP($P$1&amp;$U$1&amp;A25,STEP②【抽出】!$B$3:$O$299,8,FALSE))</f>
        <v/>
      </c>
      <c r="H25" s="56"/>
      <c r="I25" s="65" t="str">
        <f>IF(ISERROR(VLOOKUP($P$1&amp;$U$1&amp;A25,STEP②【抽出】!$B$3:$O$299,9,FALSE)),"",VLOOKUP($P$1&amp;$U$1&amp;A25,STEP②【抽出】!$B$3:$O$299,9,FALSE))</f>
        <v/>
      </c>
      <c r="J25" s="65"/>
      <c r="K25" s="65"/>
      <c r="L25" s="65"/>
      <c r="M25" s="68" t="str">
        <f>IF(ISERROR(VLOOKUP($P$1&amp;$U$1&amp;A25,STEP②【抽出】!$B$3:$O$299,10,FALSE)),"",VLOOKUP($P$1&amp;$U$1&amp;A25,STEP②【抽出】!$B$3:$O$299,10,FALSE))</f>
        <v/>
      </c>
      <c r="N25" s="68"/>
      <c r="O25" s="68"/>
      <c r="P25" s="37" t="str">
        <f>IF(ISERROR(VLOOKUP($P$1&amp;$U$1&amp;A25,STEP②【抽出】!$B$3:$O$299,11,FALSE)),"",VLOOKUP($P$1&amp;$U$1&amp;A25,STEP②【抽出】!$B$3:$O$299,11,FALSE))</f>
        <v/>
      </c>
      <c r="Q25" s="64" t="str">
        <f>IF(ISERROR(VLOOKUP($P$1&amp;$U$1&amp;A25,STEP②【抽出】!$B$3:$O$299,12,FALSE)),"",VLOOKUP($P$1&amp;$U$1&amp;A25,STEP②【抽出】!$B$3:$O$299,12,FALSE))</f>
        <v/>
      </c>
      <c r="R25" s="64"/>
      <c r="S25" s="64"/>
      <c r="T25" s="38" t="str">
        <f>IF(ISERROR(VLOOKUP($P$1&amp;$U$1&amp;A25,STEP②【抽出】!$B$3:$O$299,13,FALSE)),"",VLOOKUP($P$1&amp;$U$1&amp;A25,STEP②【抽出】!$B$3:$O$299,13,FALSE))</f>
        <v/>
      </c>
      <c r="U25" s="39" t="str">
        <f>IF(ISERROR(VLOOKUP($P$1&amp;$U$1&amp;A25,STEP②【抽出】!$B$3:$O$299,14,FALSE)),"",VLOOKUP($P$1&amp;$U$1&amp;A25,STEP②【抽出】!$B$3:$O$299,14,FALSE))</f>
        <v/>
      </c>
      <c r="V25" s="40"/>
      <c r="W25" s="34"/>
      <c r="AB25" s="35"/>
    </row>
    <row r="26" spans="1:28" ht="12.75" customHeight="1" x14ac:dyDescent="0.15">
      <c r="A26" s="41">
        <v>23</v>
      </c>
      <c r="B26" s="62" t="str">
        <f>IF(ISERROR(VLOOKUP($P$1&amp;$U$1&amp;A26,STEP②【抽出】!$B$3:$O$299,6,FALSE)),"",VLOOKUP($P$1&amp;$U$1&amp;A26,STEP②【抽出】!$B$3:$O$299,6,FALSE))</f>
        <v/>
      </c>
      <c r="C26" s="62"/>
      <c r="D26" s="62"/>
      <c r="E26" s="63" t="str">
        <f>IF(ISERROR(VLOOKUP($P$1&amp;$U$1&amp;A26,STEP②【抽出】!$B$3:$O$299,7,FALSE)),"",VLOOKUP($P$1&amp;$U$1&amp;A26,STEP②【抽出】!$B$3:$O$299,7,FALSE))</f>
        <v/>
      </c>
      <c r="F26" s="63"/>
      <c r="G26" s="57" t="str">
        <f>IF(ISERROR(VLOOKUP($P$1&amp;$U$1&amp;A26,STEP②【抽出】!$B$3:$O$299,8,FALSE)),"",VLOOKUP($P$1&amp;$U$1&amp;A26,STEP②【抽出】!$B$3:$O$299,8,FALSE))</f>
        <v/>
      </c>
      <c r="H26" s="57"/>
      <c r="I26" s="63" t="str">
        <f>IF(ISERROR(VLOOKUP($P$1&amp;$U$1&amp;A26,STEP②【抽出】!$B$3:$O$299,9,FALSE)),"",VLOOKUP($P$1&amp;$U$1&amp;A26,STEP②【抽出】!$B$3:$O$299,9,FALSE))</f>
        <v/>
      </c>
      <c r="J26" s="63"/>
      <c r="K26" s="63"/>
      <c r="L26" s="63"/>
      <c r="M26" s="69" t="str">
        <f>IF(ISERROR(VLOOKUP($P$1&amp;$U$1&amp;A26,STEP②【抽出】!$B$3:$O$299,10,FALSE)),"",VLOOKUP($P$1&amp;$U$1&amp;A26,STEP②【抽出】!$B$3:$O$299,10,FALSE))</f>
        <v/>
      </c>
      <c r="N26" s="69"/>
      <c r="O26" s="69"/>
      <c r="P26" s="42" t="str">
        <f>IF(ISERROR(VLOOKUP($P$1&amp;$U$1&amp;A26,STEP②【抽出】!$B$3:$O$299,11,FALSE)),"",VLOOKUP($P$1&amp;$U$1&amp;A26,STEP②【抽出】!$B$3:$O$299,11,FALSE))</f>
        <v/>
      </c>
      <c r="Q26" s="62" t="str">
        <f>IF(ISERROR(VLOOKUP($P$1&amp;$U$1&amp;A26,STEP②【抽出】!$B$3:$O$299,12,FALSE)),"",VLOOKUP($P$1&amp;$U$1&amp;A26,STEP②【抽出】!$B$3:$O$299,12,FALSE))</f>
        <v/>
      </c>
      <c r="R26" s="62"/>
      <c r="S26" s="62"/>
      <c r="T26" s="43" t="str">
        <f>IF(ISERROR(VLOOKUP($P$1&amp;$U$1&amp;A26,STEP②【抽出】!$B$3:$O$299,13,FALSE)),"",VLOOKUP($P$1&amp;$U$1&amp;A26,STEP②【抽出】!$B$3:$O$299,13,FALSE))</f>
        <v/>
      </c>
      <c r="U26" s="44" t="str">
        <f>IF(ISERROR(VLOOKUP($P$1&amp;$U$1&amp;A26,STEP②【抽出】!$B$3:$O$299,14,FALSE)),"",VLOOKUP($P$1&amp;$U$1&amp;A26,STEP②【抽出】!$B$3:$O$299,14,FALSE))</f>
        <v/>
      </c>
      <c r="V26" s="45"/>
      <c r="W26" s="34"/>
      <c r="AB26" s="35"/>
    </row>
    <row r="27" spans="1:28" ht="12.75" customHeight="1" x14ac:dyDescent="0.15">
      <c r="A27" s="36">
        <v>24</v>
      </c>
      <c r="B27" s="64" t="str">
        <f>IF(ISERROR(VLOOKUP($P$1&amp;$U$1&amp;A27,STEP②【抽出】!$B$3:$O$299,6,FALSE)),"",VLOOKUP($P$1&amp;$U$1&amp;A27,STEP②【抽出】!$B$3:$O$299,6,FALSE))</f>
        <v/>
      </c>
      <c r="C27" s="64"/>
      <c r="D27" s="64"/>
      <c r="E27" s="65" t="str">
        <f>IF(ISERROR(VLOOKUP($P$1&amp;$U$1&amp;A27,STEP②【抽出】!$B$3:$O$299,7,FALSE)),"",VLOOKUP($P$1&amp;$U$1&amp;A27,STEP②【抽出】!$B$3:$O$299,7,FALSE))</f>
        <v/>
      </c>
      <c r="F27" s="65"/>
      <c r="G27" s="56" t="str">
        <f>IF(ISERROR(VLOOKUP($P$1&amp;$U$1&amp;A27,STEP②【抽出】!$B$3:$O$299,8,FALSE)),"",VLOOKUP($P$1&amp;$U$1&amp;A27,STEP②【抽出】!$B$3:$O$299,8,FALSE))</f>
        <v/>
      </c>
      <c r="H27" s="56"/>
      <c r="I27" s="65" t="str">
        <f>IF(ISERROR(VLOOKUP($P$1&amp;$U$1&amp;A27,STEP②【抽出】!$B$3:$O$299,9,FALSE)),"",VLOOKUP($P$1&amp;$U$1&amp;A27,STEP②【抽出】!$B$3:$O$299,9,FALSE))</f>
        <v/>
      </c>
      <c r="J27" s="65"/>
      <c r="K27" s="65"/>
      <c r="L27" s="65"/>
      <c r="M27" s="68" t="str">
        <f>IF(ISERROR(VLOOKUP($P$1&amp;$U$1&amp;A27,STEP②【抽出】!$B$3:$O$299,10,FALSE)),"",VLOOKUP($P$1&amp;$U$1&amp;A27,STEP②【抽出】!$B$3:$O$299,10,FALSE))</f>
        <v/>
      </c>
      <c r="N27" s="68"/>
      <c r="O27" s="68"/>
      <c r="P27" s="37" t="str">
        <f>IF(ISERROR(VLOOKUP($P$1&amp;$U$1&amp;A27,STEP②【抽出】!$B$3:$O$299,11,FALSE)),"",VLOOKUP($P$1&amp;$U$1&amp;A27,STEP②【抽出】!$B$3:$O$299,11,FALSE))</f>
        <v/>
      </c>
      <c r="Q27" s="64" t="str">
        <f>IF(ISERROR(VLOOKUP($P$1&amp;$U$1&amp;A27,STEP②【抽出】!$B$3:$O$299,12,FALSE)),"",VLOOKUP($P$1&amp;$U$1&amp;A27,STEP②【抽出】!$B$3:$O$299,12,FALSE))</f>
        <v/>
      </c>
      <c r="R27" s="64"/>
      <c r="S27" s="64"/>
      <c r="T27" s="38" t="str">
        <f>IF(ISERROR(VLOOKUP($P$1&amp;$U$1&amp;A27,STEP②【抽出】!$B$3:$O$299,13,FALSE)),"",VLOOKUP($P$1&amp;$U$1&amp;A27,STEP②【抽出】!$B$3:$O$299,13,FALSE))</f>
        <v/>
      </c>
      <c r="U27" s="39" t="str">
        <f>IF(ISERROR(VLOOKUP($P$1&amp;$U$1&amp;A27,STEP②【抽出】!$B$3:$O$299,14,FALSE)),"",VLOOKUP($P$1&amp;$U$1&amp;A27,STEP②【抽出】!$B$3:$O$299,14,FALSE))</f>
        <v/>
      </c>
      <c r="V27" s="40"/>
      <c r="W27" s="34"/>
      <c r="AB27" s="35"/>
    </row>
    <row r="28" spans="1:28" ht="12.75" customHeight="1" x14ac:dyDescent="0.15">
      <c r="A28" s="41">
        <v>25</v>
      </c>
      <c r="B28" s="62" t="str">
        <f>IF(ISERROR(VLOOKUP($P$1&amp;$U$1&amp;A28,STEP②【抽出】!$B$3:$O$299,6,FALSE)),"",VLOOKUP($P$1&amp;$U$1&amp;A28,STEP②【抽出】!$B$3:$O$299,6,FALSE))</f>
        <v/>
      </c>
      <c r="C28" s="62"/>
      <c r="D28" s="62"/>
      <c r="E28" s="63" t="str">
        <f>IF(ISERROR(VLOOKUP($P$1&amp;$U$1&amp;A28,STEP②【抽出】!$B$3:$O$299,7,FALSE)),"",VLOOKUP($P$1&amp;$U$1&amp;A28,STEP②【抽出】!$B$3:$O$299,7,FALSE))</f>
        <v/>
      </c>
      <c r="F28" s="63"/>
      <c r="G28" s="57" t="str">
        <f>IF(ISERROR(VLOOKUP($P$1&amp;$U$1&amp;A28,STEP②【抽出】!$B$3:$O$299,8,FALSE)),"",VLOOKUP($P$1&amp;$U$1&amp;A28,STEP②【抽出】!$B$3:$O$299,8,FALSE))</f>
        <v/>
      </c>
      <c r="H28" s="57"/>
      <c r="I28" s="63" t="str">
        <f>IF(ISERROR(VLOOKUP($P$1&amp;$U$1&amp;A28,STEP②【抽出】!$B$3:$O$299,9,FALSE)),"",VLOOKUP($P$1&amp;$U$1&amp;A28,STEP②【抽出】!$B$3:$O$299,9,FALSE))</f>
        <v/>
      </c>
      <c r="J28" s="63"/>
      <c r="K28" s="63"/>
      <c r="L28" s="63"/>
      <c r="M28" s="69" t="str">
        <f>IF(ISERROR(VLOOKUP($P$1&amp;$U$1&amp;A28,STEP②【抽出】!$B$3:$O$299,10,FALSE)),"",VLOOKUP($P$1&amp;$U$1&amp;A28,STEP②【抽出】!$B$3:$O$299,10,FALSE))</f>
        <v/>
      </c>
      <c r="N28" s="69"/>
      <c r="O28" s="69"/>
      <c r="P28" s="42" t="str">
        <f>IF(ISERROR(VLOOKUP($P$1&amp;$U$1&amp;A28,STEP②【抽出】!$B$3:$O$299,11,FALSE)),"",VLOOKUP($P$1&amp;$U$1&amp;A28,STEP②【抽出】!$B$3:$O$299,11,FALSE))</f>
        <v/>
      </c>
      <c r="Q28" s="62" t="str">
        <f>IF(ISERROR(VLOOKUP($P$1&amp;$U$1&amp;A28,STEP②【抽出】!$B$3:$O$299,12,FALSE)),"",VLOOKUP($P$1&amp;$U$1&amp;A28,STEP②【抽出】!$B$3:$O$299,12,FALSE))</f>
        <v/>
      </c>
      <c r="R28" s="62"/>
      <c r="S28" s="62"/>
      <c r="T28" s="43" t="str">
        <f>IF(ISERROR(VLOOKUP($P$1&amp;$U$1&amp;A28,STEP②【抽出】!$B$3:$O$299,13,FALSE)),"",VLOOKUP($P$1&amp;$U$1&amp;A28,STEP②【抽出】!$B$3:$O$299,13,FALSE))</f>
        <v/>
      </c>
      <c r="U28" s="44" t="str">
        <f>IF(ISERROR(VLOOKUP($P$1&amp;$U$1&amp;A28,STEP②【抽出】!$B$3:$O$299,14,FALSE)),"",VLOOKUP($P$1&amp;$U$1&amp;A28,STEP②【抽出】!$B$3:$O$299,14,FALSE))</f>
        <v/>
      </c>
      <c r="V28" s="45"/>
      <c r="W28" s="34"/>
      <c r="AB28" s="35"/>
    </row>
    <row r="29" spans="1:28" ht="12.75" customHeight="1" x14ac:dyDescent="0.15">
      <c r="A29" s="36">
        <v>26</v>
      </c>
      <c r="B29" s="64" t="str">
        <f>IF(ISERROR(VLOOKUP($P$1&amp;$U$1&amp;A29,STEP②【抽出】!$B$3:$O$299,6,FALSE)),"",VLOOKUP($P$1&amp;$U$1&amp;A29,STEP②【抽出】!$B$3:$O$299,6,FALSE))</f>
        <v/>
      </c>
      <c r="C29" s="64"/>
      <c r="D29" s="64"/>
      <c r="E29" s="65" t="str">
        <f>IF(ISERROR(VLOOKUP($P$1&amp;$U$1&amp;A29,STEP②【抽出】!$B$3:$O$299,7,FALSE)),"",VLOOKUP($P$1&amp;$U$1&amp;A29,STEP②【抽出】!$B$3:$O$299,7,FALSE))</f>
        <v/>
      </c>
      <c r="F29" s="65"/>
      <c r="G29" s="56" t="str">
        <f>IF(ISERROR(VLOOKUP($P$1&amp;$U$1&amp;A29,STEP②【抽出】!$B$3:$O$299,8,FALSE)),"",VLOOKUP($P$1&amp;$U$1&amp;A29,STEP②【抽出】!$B$3:$O$299,8,FALSE))</f>
        <v/>
      </c>
      <c r="H29" s="56"/>
      <c r="I29" s="65" t="str">
        <f>IF(ISERROR(VLOOKUP($P$1&amp;$U$1&amp;A29,STEP②【抽出】!$B$3:$O$299,9,FALSE)),"",VLOOKUP($P$1&amp;$U$1&amp;A29,STEP②【抽出】!$B$3:$O$299,9,FALSE))</f>
        <v/>
      </c>
      <c r="J29" s="65"/>
      <c r="K29" s="65"/>
      <c r="L29" s="65"/>
      <c r="M29" s="68" t="str">
        <f>IF(ISERROR(VLOOKUP($P$1&amp;$U$1&amp;A29,STEP②【抽出】!$B$3:$O$299,10,FALSE)),"",VLOOKUP($P$1&amp;$U$1&amp;A29,STEP②【抽出】!$B$3:$O$299,10,FALSE))</f>
        <v/>
      </c>
      <c r="N29" s="68"/>
      <c r="O29" s="68"/>
      <c r="P29" s="37" t="str">
        <f>IF(ISERROR(VLOOKUP($P$1&amp;$U$1&amp;A29,STEP②【抽出】!$B$3:$O$299,11,FALSE)),"",VLOOKUP($P$1&amp;$U$1&amp;A29,STEP②【抽出】!$B$3:$O$299,11,FALSE))</f>
        <v/>
      </c>
      <c r="Q29" s="64" t="str">
        <f>IF(ISERROR(VLOOKUP($P$1&amp;$U$1&amp;A29,STEP②【抽出】!$B$3:$O$299,12,FALSE)),"",VLOOKUP($P$1&amp;$U$1&amp;A29,STEP②【抽出】!$B$3:$O$299,12,FALSE))</f>
        <v/>
      </c>
      <c r="R29" s="64"/>
      <c r="S29" s="64"/>
      <c r="T29" s="38" t="str">
        <f>IF(ISERROR(VLOOKUP($P$1&amp;$U$1&amp;A29,STEP②【抽出】!$B$3:$O$299,13,FALSE)),"",VLOOKUP($P$1&amp;$U$1&amp;A29,STEP②【抽出】!$B$3:$O$299,13,FALSE))</f>
        <v/>
      </c>
      <c r="U29" s="39" t="str">
        <f>IF(ISERROR(VLOOKUP($P$1&amp;$U$1&amp;A29,STEP②【抽出】!$B$3:$O$299,14,FALSE)),"",VLOOKUP($P$1&amp;$U$1&amp;A29,STEP②【抽出】!$B$3:$O$299,14,FALSE))</f>
        <v/>
      </c>
      <c r="V29" s="40"/>
      <c r="W29" s="34"/>
      <c r="AB29" s="35"/>
    </row>
    <row r="30" spans="1:28" ht="12.75" customHeight="1" x14ac:dyDescent="0.15">
      <c r="A30" s="41">
        <v>27</v>
      </c>
      <c r="B30" s="62" t="str">
        <f>IF(ISERROR(VLOOKUP($P$1&amp;$U$1&amp;A30,STEP②【抽出】!$B$3:$O$299,6,FALSE)),"",VLOOKUP($P$1&amp;$U$1&amp;A30,STEP②【抽出】!$B$3:$O$299,6,FALSE))</f>
        <v/>
      </c>
      <c r="C30" s="62"/>
      <c r="D30" s="62"/>
      <c r="E30" s="63" t="str">
        <f>IF(ISERROR(VLOOKUP($P$1&amp;$U$1&amp;A30,STEP②【抽出】!$B$3:$O$299,7,FALSE)),"",VLOOKUP($P$1&amp;$U$1&amp;A30,STEP②【抽出】!$B$3:$O$299,7,FALSE))</f>
        <v/>
      </c>
      <c r="F30" s="63"/>
      <c r="G30" s="57" t="str">
        <f>IF(ISERROR(VLOOKUP($P$1&amp;$U$1&amp;A30,STEP②【抽出】!$B$3:$O$299,8,FALSE)),"",VLOOKUP($P$1&amp;$U$1&amp;A30,STEP②【抽出】!$B$3:$O$299,8,FALSE))</f>
        <v/>
      </c>
      <c r="H30" s="57"/>
      <c r="I30" s="63" t="str">
        <f>IF(ISERROR(VLOOKUP($P$1&amp;$U$1&amp;A30,STEP②【抽出】!$B$3:$O$299,9,FALSE)),"",VLOOKUP($P$1&amp;$U$1&amp;A30,STEP②【抽出】!$B$3:$O$299,9,FALSE))</f>
        <v/>
      </c>
      <c r="J30" s="63"/>
      <c r="K30" s="63"/>
      <c r="L30" s="63"/>
      <c r="M30" s="69" t="str">
        <f>IF(ISERROR(VLOOKUP($P$1&amp;$U$1&amp;A30,STEP②【抽出】!$B$3:$O$299,10,FALSE)),"",VLOOKUP($P$1&amp;$U$1&amp;A30,STEP②【抽出】!$B$3:$O$299,10,FALSE))</f>
        <v/>
      </c>
      <c r="N30" s="69"/>
      <c r="O30" s="69"/>
      <c r="P30" s="42" t="str">
        <f>IF(ISERROR(VLOOKUP($P$1&amp;$U$1&amp;A30,STEP②【抽出】!$B$3:$O$299,11,FALSE)),"",VLOOKUP($P$1&amp;$U$1&amp;A30,STEP②【抽出】!$B$3:$O$299,11,FALSE))</f>
        <v/>
      </c>
      <c r="Q30" s="62" t="str">
        <f>IF(ISERROR(VLOOKUP($P$1&amp;$U$1&amp;A30,STEP②【抽出】!$B$3:$O$299,12,FALSE)),"",VLOOKUP($P$1&amp;$U$1&amp;A30,STEP②【抽出】!$B$3:$O$299,12,FALSE))</f>
        <v/>
      </c>
      <c r="R30" s="62"/>
      <c r="S30" s="62"/>
      <c r="T30" s="43" t="str">
        <f>IF(ISERROR(VLOOKUP($P$1&amp;$U$1&amp;A30,STEP②【抽出】!$B$3:$O$299,13,FALSE)),"",VLOOKUP($P$1&amp;$U$1&amp;A30,STEP②【抽出】!$B$3:$O$299,13,FALSE))</f>
        <v/>
      </c>
      <c r="U30" s="44" t="str">
        <f>IF(ISERROR(VLOOKUP($P$1&amp;$U$1&amp;A30,STEP②【抽出】!$B$3:$O$299,14,FALSE)),"",VLOOKUP($P$1&amp;$U$1&amp;A30,STEP②【抽出】!$B$3:$O$299,14,FALSE))</f>
        <v/>
      </c>
      <c r="V30" s="45"/>
      <c r="W30" s="34"/>
      <c r="AB30" s="35"/>
    </row>
    <row r="31" spans="1:28" ht="12.75" customHeight="1" x14ac:dyDescent="0.15">
      <c r="A31" s="36">
        <v>28</v>
      </c>
      <c r="B31" s="64" t="str">
        <f>IF(ISERROR(VLOOKUP($P$1&amp;$U$1&amp;A31,STEP②【抽出】!$B$3:$O$299,6,FALSE)),"",VLOOKUP($P$1&amp;$U$1&amp;A31,STEP②【抽出】!$B$3:$O$299,6,FALSE))</f>
        <v/>
      </c>
      <c r="C31" s="64"/>
      <c r="D31" s="64"/>
      <c r="E31" s="65" t="str">
        <f>IF(ISERROR(VLOOKUP($P$1&amp;$U$1&amp;A31,STEP②【抽出】!$B$3:$O$299,7,FALSE)),"",VLOOKUP($P$1&amp;$U$1&amp;A31,STEP②【抽出】!$B$3:$O$299,7,FALSE))</f>
        <v/>
      </c>
      <c r="F31" s="65"/>
      <c r="G31" s="56" t="str">
        <f>IF(ISERROR(VLOOKUP($P$1&amp;$U$1&amp;A31,STEP②【抽出】!$B$3:$O$299,8,FALSE)),"",VLOOKUP($P$1&amp;$U$1&amp;A31,STEP②【抽出】!$B$3:$O$299,8,FALSE))</f>
        <v/>
      </c>
      <c r="H31" s="56"/>
      <c r="I31" s="65" t="str">
        <f>IF(ISERROR(VLOOKUP($P$1&amp;$U$1&amp;A31,STEP②【抽出】!$B$3:$O$299,9,FALSE)),"",VLOOKUP($P$1&amp;$U$1&amp;A31,STEP②【抽出】!$B$3:$O$299,9,FALSE))</f>
        <v/>
      </c>
      <c r="J31" s="65"/>
      <c r="K31" s="65"/>
      <c r="L31" s="65"/>
      <c r="M31" s="68" t="str">
        <f>IF(ISERROR(VLOOKUP($P$1&amp;$U$1&amp;A31,STEP②【抽出】!$B$3:$O$299,10,FALSE)),"",VLOOKUP($P$1&amp;$U$1&amp;A31,STEP②【抽出】!$B$3:$O$299,10,FALSE))</f>
        <v/>
      </c>
      <c r="N31" s="68"/>
      <c r="O31" s="68"/>
      <c r="P31" s="37" t="str">
        <f>IF(ISERROR(VLOOKUP($P$1&amp;$U$1&amp;A31,STEP②【抽出】!$B$3:$O$299,11,FALSE)),"",VLOOKUP($P$1&amp;$U$1&amp;A31,STEP②【抽出】!$B$3:$O$299,11,FALSE))</f>
        <v/>
      </c>
      <c r="Q31" s="64" t="str">
        <f>IF(ISERROR(VLOOKUP($P$1&amp;$U$1&amp;A31,STEP②【抽出】!$B$3:$O$299,12,FALSE)),"",VLOOKUP($P$1&amp;$U$1&amp;A31,STEP②【抽出】!$B$3:$O$299,12,FALSE))</f>
        <v/>
      </c>
      <c r="R31" s="64"/>
      <c r="S31" s="64"/>
      <c r="T31" s="38" t="str">
        <f>IF(ISERROR(VLOOKUP($P$1&amp;$U$1&amp;A31,STEP②【抽出】!$B$3:$O$299,13,FALSE)),"",VLOOKUP($P$1&amp;$U$1&amp;A31,STEP②【抽出】!$B$3:$O$299,13,FALSE))</f>
        <v/>
      </c>
      <c r="U31" s="39" t="str">
        <f>IF(ISERROR(VLOOKUP($P$1&amp;$U$1&amp;A31,STEP②【抽出】!$B$3:$O$299,14,FALSE)),"",VLOOKUP($P$1&amp;$U$1&amp;A31,STEP②【抽出】!$B$3:$O$299,14,FALSE))</f>
        <v/>
      </c>
      <c r="V31" s="40"/>
      <c r="W31" s="34"/>
      <c r="AB31" s="35"/>
    </row>
    <row r="32" spans="1:28" ht="12.75" customHeight="1" x14ac:dyDescent="0.15">
      <c r="A32" s="41">
        <v>29</v>
      </c>
      <c r="B32" s="62" t="str">
        <f>IF(ISERROR(VLOOKUP($P$1&amp;$U$1&amp;A32,STEP②【抽出】!$B$3:$O$299,6,FALSE)),"",VLOOKUP($P$1&amp;$U$1&amp;A32,STEP②【抽出】!$B$3:$O$299,6,FALSE))</f>
        <v/>
      </c>
      <c r="C32" s="62"/>
      <c r="D32" s="62"/>
      <c r="E32" s="63" t="str">
        <f>IF(ISERROR(VLOOKUP($P$1&amp;$U$1&amp;A32,STEP②【抽出】!$B$3:$O$299,7,FALSE)),"",VLOOKUP($P$1&amp;$U$1&amp;A32,STEP②【抽出】!$B$3:$O$299,7,FALSE))</f>
        <v/>
      </c>
      <c r="F32" s="63"/>
      <c r="G32" s="57" t="str">
        <f>IF(ISERROR(VLOOKUP($P$1&amp;$U$1&amp;A32,STEP②【抽出】!$B$3:$O$299,8,FALSE)),"",VLOOKUP($P$1&amp;$U$1&amp;A32,STEP②【抽出】!$B$3:$O$299,8,FALSE))</f>
        <v/>
      </c>
      <c r="H32" s="57"/>
      <c r="I32" s="63" t="str">
        <f>IF(ISERROR(VLOOKUP($P$1&amp;$U$1&amp;A32,STEP②【抽出】!$B$3:$O$299,9,FALSE)),"",VLOOKUP($P$1&amp;$U$1&amp;A32,STEP②【抽出】!$B$3:$O$299,9,FALSE))</f>
        <v/>
      </c>
      <c r="J32" s="63"/>
      <c r="K32" s="63"/>
      <c r="L32" s="63"/>
      <c r="M32" s="69" t="str">
        <f>IF(ISERROR(VLOOKUP($P$1&amp;$U$1&amp;A32,STEP②【抽出】!$B$3:$O$299,10,FALSE)),"",VLOOKUP($P$1&amp;$U$1&amp;A32,STEP②【抽出】!$B$3:$O$299,10,FALSE))</f>
        <v/>
      </c>
      <c r="N32" s="69"/>
      <c r="O32" s="69"/>
      <c r="P32" s="42" t="str">
        <f>IF(ISERROR(VLOOKUP($P$1&amp;$U$1&amp;A32,STEP②【抽出】!$B$3:$O$299,11,FALSE)),"",VLOOKUP($P$1&amp;$U$1&amp;A32,STEP②【抽出】!$B$3:$O$299,11,FALSE))</f>
        <v/>
      </c>
      <c r="Q32" s="62" t="str">
        <f>IF(ISERROR(VLOOKUP($P$1&amp;$U$1&amp;A32,STEP②【抽出】!$B$3:$O$299,12,FALSE)),"",VLOOKUP($P$1&amp;$U$1&amp;A32,STEP②【抽出】!$B$3:$O$299,12,FALSE))</f>
        <v/>
      </c>
      <c r="R32" s="62"/>
      <c r="S32" s="62"/>
      <c r="T32" s="43" t="str">
        <f>IF(ISERROR(VLOOKUP($P$1&amp;$U$1&amp;A32,STEP②【抽出】!$B$3:$O$299,13,FALSE)),"",VLOOKUP($P$1&amp;$U$1&amp;A32,STEP②【抽出】!$B$3:$O$299,13,FALSE))</f>
        <v/>
      </c>
      <c r="U32" s="44" t="str">
        <f>IF(ISERROR(VLOOKUP($P$1&amp;$U$1&amp;A32,STEP②【抽出】!$B$3:$O$299,14,FALSE)),"",VLOOKUP($P$1&amp;$U$1&amp;A32,STEP②【抽出】!$B$3:$O$299,14,FALSE))</f>
        <v/>
      </c>
      <c r="V32" s="45"/>
      <c r="W32" s="34"/>
      <c r="AB32" s="35"/>
    </row>
    <row r="33" spans="1:28" ht="12.75" customHeight="1" thickBot="1" x14ac:dyDescent="0.2">
      <c r="A33" s="46">
        <v>30</v>
      </c>
      <c r="B33" s="60" t="str">
        <f>IF(ISERROR(VLOOKUP($P$1&amp;$U$1&amp;A33,STEP②【抽出】!$B$3:$O$299,6,FALSE)),"",VLOOKUP($P$1&amp;$U$1&amp;A33,STEP②【抽出】!$B$3:$O$299,6,FALSE))</f>
        <v/>
      </c>
      <c r="C33" s="60"/>
      <c r="D33" s="60"/>
      <c r="E33" s="61" t="str">
        <f>IF(ISERROR(VLOOKUP($P$1&amp;$U$1&amp;A33,STEP②【抽出】!$B$3:$O$299,7,FALSE)),"",VLOOKUP($P$1&amp;$U$1&amp;A33,STEP②【抽出】!$B$3:$O$299,7,FALSE))</f>
        <v/>
      </c>
      <c r="F33" s="61"/>
      <c r="G33" s="58" t="str">
        <f>IF(ISERROR(VLOOKUP($P$1&amp;$U$1&amp;A33,STEP②【抽出】!$B$3:$O$299,8,FALSE)),"",VLOOKUP($P$1&amp;$U$1&amp;A33,STEP②【抽出】!$B$3:$O$299,8,FALSE))</f>
        <v/>
      </c>
      <c r="H33" s="58"/>
      <c r="I33" s="61" t="str">
        <f>IF(ISERROR(VLOOKUP($P$1&amp;$U$1&amp;A33,STEP②【抽出】!$B$3:$O$299,9,FALSE)),"",VLOOKUP($P$1&amp;$U$1&amp;A33,STEP②【抽出】!$B$3:$O$299,9,FALSE))</f>
        <v/>
      </c>
      <c r="J33" s="61"/>
      <c r="K33" s="61"/>
      <c r="L33" s="61"/>
      <c r="M33" s="70" t="str">
        <f>IF(ISERROR(VLOOKUP($P$1&amp;$U$1&amp;A33,STEP②【抽出】!$B$3:$O$299,10,FALSE)),"",VLOOKUP($P$1&amp;$U$1&amp;A33,STEP②【抽出】!$B$3:$O$299,10,FALSE))</f>
        <v/>
      </c>
      <c r="N33" s="70"/>
      <c r="O33" s="70"/>
      <c r="P33" s="47" t="str">
        <f>IF(ISERROR(VLOOKUP($P$1&amp;$U$1&amp;A33,STEP②【抽出】!$B$3:$O$299,11,FALSE)),"",VLOOKUP($P$1&amp;$U$1&amp;A33,STEP②【抽出】!$B$3:$O$299,11,FALSE))</f>
        <v/>
      </c>
      <c r="Q33" s="60" t="str">
        <f>IF(ISERROR(VLOOKUP($P$1&amp;$U$1&amp;A33,STEP②【抽出】!$B$3:$O$299,12,FALSE)),"",VLOOKUP($P$1&amp;$U$1&amp;A33,STEP②【抽出】!$B$3:$O$299,12,FALSE))</f>
        <v/>
      </c>
      <c r="R33" s="60"/>
      <c r="S33" s="60"/>
      <c r="T33" s="48" t="str">
        <f>IF(ISERROR(VLOOKUP($P$1&amp;$U$1&amp;A33,STEP②【抽出】!$B$3:$O$299,13,FALSE)),"",VLOOKUP($P$1&amp;$U$1&amp;A33,STEP②【抽出】!$B$3:$O$299,13,FALSE))</f>
        <v/>
      </c>
      <c r="U33" s="49" t="str">
        <f>IF(ISERROR(VLOOKUP($P$1&amp;$U$1&amp;A33,STEP②【抽出】!$B$3:$O$299,14,FALSE)),"",VLOOKUP($P$1&amp;$U$1&amp;A33,STEP②【抽出】!$B$3:$O$299,14,FALSE))</f>
        <v/>
      </c>
      <c r="V33" s="50"/>
      <c r="W33" s="34"/>
      <c r="AB33" s="35"/>
    </row>
    <row r="34" spans="1:28" ht="12.75" customHeight="1" x14ac:dyDescent="0.15">
      <c r="A34" s="29">
        <v>31</v>
      </c>
      <c r="B34" s="66" t="str">
        <f>IF(ISERROR(VLOOKUP($P$1&amp;$U$1&amp;A34,STEP②【抽出】!$B$3:$O$299,6,FALSE)),"",VLOOKUP($P$1&amp;$U$1&amp;A34,STEP②【抽出】!$B$3:$O$299,6,FALSE))</f>
        <v/>
      </c>
      <c r="C34" s="66"/>
      <c r="D34" s="66"/>
      <c r="E34" s="67" t="str">
        <f>IF(ISERROR(VLOOKUP($P$1&amp;$U$1&amp;A34,STEP②【抽出】!$B$3:$O$299,7,FALSE)),"",VLOOKUP($P$1&amp;$U$1&amp;A34,STEP②【抽出】!$B$3:$O$299,7,FALSE))</f>
        <v/>
      </c>
      <c r="F34" s="67"/>
      <c r="G34" s="59" t="str">
        <f>IF(ISERROR(VLOOKUP($P$1&amp;$U$1&amp;A34,STEP②【抽出】!$B$3:$O$299,8,FALSE)),"",VLOOKUP($P$1&amp;$U$1&amp;A34,STEP②【抽出】!$B$3:$O$299,8,FALSE))</f>
        <v/>
      </c>
      <c r="H34" s="59"/>
      <c r="I34" s="67" t="str">
        <f>IF(ISERROR(VLOOKUP($P$1&amp;$U$1&amp;A34,STEP②【抽出】!$B$3:$O$299,9,FALSE)),"",VLOOKUP($P$1&amp;$U$1&amp;A34,STEP②【抽出】!$B$3:$O$299,9,FALSE))</f>
        <v/>
      </c>
      <c r="J34" s="67"/>
      <c r="K34" s="67"/>
      <c r="L34" s="67"/>
      <c r="M34" s="71" t="str">
        <f>IF(ISERROR(VLOOKUP($P$1&amp;$U$1&amp;A34,STEP②【抽出】!$B$3:$O$299,10,FALSE)),"",VLOOKUP($P$1&amp;$U$1&amp;A34,STEP②【抽出】!$B$3:$O$299,10,FALSE))</f>
        <v/>
      </c>
      <c r="N34" s="71"/>
      <c r="O34" s="71"/>
      <c r="P34" s="30" t="str">
        <f>IF(ISERROR(VLOOKUP($P$1&amp;$U$1&amp;A34,STEP②【抽出】!$B$3:$O$299,11,FALSE)),"",VLOOKUP($P$1&amp;$U$1&amp;A34,STEP②【抽出】!$B$3:$O$299,11,FALSE))</f>
        <v/>
      </c>
      <c r="Q34" s="66" t="str">
        <f>IF(ISERROR(VLOOKUP($P$1&amp;$U$1&amp;A34,STEP②【抽出】!$B$3:$O$299,12,FALSE)),"",VLOOKUP($P$1&amp;$U$1&amp;A34,STEP②【抽出】!$B$3:$O$299,12,FALSE))</f>
        <v/>
      </c>
      <c r="R34" s="66"/>
      <c r="S34" s="66"/>
      <c r="T34" s="31" t="str">
        <f>IF(ISERROR(VLOOKUP($P$1&amp;$U$1&amp;A34,STEP②【抽出】!$B$3:$O$299,13,FALSE)),"",VLOOKUP($P$1&amp;$U$1&amp;A34,STEP②【抽出】!$B$3:$O$299,13,FALSE))</f>
        <v/>
      </c>
      <c r="U34" s="32" t="str">
        <f>IF(ISERROR(VLOOKUP($P$1&amp;$U$1&amp;A34,STEP②【抽出】!$B$3:$O$299,14,FALSE)),"",VLOOKUP($P$1&amp;$U$1&amp;A34,STEP②【抽出】!$B$3:$O$299,14,FALSE))</f>
        <v/>
      </c>
      <c r="V34" s="33"/>
      <c r="W34" s="34"/>
      <c r="AB34" s="35"/>
    </row>
    <row r="35" spans="1:28" ht="12.75" customHeight="1" x14ac:dyDescent="0.15">
      <c r="A35" s="36">
        <v>32</v>
      </c>
      <c r="B35" s="64" t="str">
        <f>IF(ISERROR(VLOOKUP($P$1&amp;$U$1&amp;A35,STEP②【抽出】!$B$3:$O$299,6,FALSE)),"",VLOOKUP($P$1&amp;$U$1&amp;A35,STEP②【抽出】!$B$3:$O$299,6,FALSE))</f>
        <v/>
      </c>
      <c r="C35" s="64"/>
      <c r="D35" s="64"/>
      <c r="E35" s="65" t="str">
        <f>IF(ISERROR(VLOOKUP($P$1&amp;$U$1&amp;A35,STEP②【抽出】!$B$3:$O$299,7,FALSE)),"",VLOOKUP($P$1&amp;$U$1&amp;A35,STEP②【抽出】!$B$3:$O$299,7,FALSE))</f>
        <v/>
      </c>
      <c r="F35" s="65"/>
      <c r="G35" s="56" t="str">
        <f>IF(ISERROR(VLOOKUP($P$1&amp;$U$1&amp;A35,STEP②【抽出】!$B$3:$O$299,8,FALSE)),"",VLOOKUP($P$1&amp;$U$1&amp;A35,STEP②【抽出】!$B$3:$O$299,8,FALSE))</f>
        <v/>
      </c>
      <c r="H35" s="56"/>
      <c r="I35" s="65" t="str">
        <f>IF(ISERROR(VLOOKUP($P$1&amp;$U$1&amp;A35,STEP②【抽出】!$B$3:$O$299,9,FALSE)),"",VLOOKUP($P$1&amp;$U$1&amp;A35,STEP②【抽出】!$B$3:$O$299,9,FALSE))</f>
        <v/>
      </c>
      <c r="J35" s="65"/>
      <c r="K35" s="65"/>
      <c r="L35" s="65"/>
      <c r="M35" s="68" t="str">
        <f>IF(ISERROR(VLOOKUP($P$1&amp;$U$1&amp;A35,STEP②【抽出】!$B$3:$O$299,10,FALSE)),"",VLOOKUP($P$1&amp;$U$1&amp;A35,STEP②【抽出】!$B$3:$O$299,10,FALSE))</f>
        <v/>
      </c>
      <c r="N35" s="68"/>
      <c r="O35" s="68"/>
      <c r="P35" s="37" t="str">
        <f>IF(ISERROR(VLOOKUP($P$1&amp;$U$1&amp;A35,STEP②【抽出】!$B$3:$O$299,11,FALSE)),"",VLOOKUP($P$1&amp;$U$1&amp;A35,STEP②【抽出】!$B$3:$O$299,11,FALSE))</f>
        <v/>
      </c>
      <c r="Q35" s="64" t="str">
        <f>IF(ISERROR(VLOOKUP($P$1&amp;$U$1&amp;A35,STEP②【抽出】!$B$3:$O$299,12,FALSE)),"",VLOOKUP($P$1&amp;$U$1&amp;A35,STEP②【抽出】!$B$3:$O$299,12,FALSE))</f>
        <v/>
      </c>
      <c r="R35" s="64"/>
      <c r="S35" s="64"/>
      <c r="T35" s="38" t="str">
        <f>IF(ISERROR(VLOOKUP($P$1&amp;$U$1&amp;A35,STEP②【抽出】!$B$3:$O$299,13,FALSE)),"",VLOOKUP($P$1&amp;$U$1&amp;A35,STEP②【抽出】!$B$3:$O$299,13,FALSE))</f>
        <v/>
      </c>
      <c r="U35" s="39" t="str">
        <f>IF(ISERROR(VLOOKUP($P$1&amp;$U$1&amp;A35,STEP②【抽出】!$B$3:$O$299,14,FALSE)),"",VLOOKUP($P$1&amp;$U$1&amp;A35,STEP②【抽出】!$B$3:$O$299,14,FALSE))</f>
        <v/>
      </c>
      <c r="V35" s="40"/>
      <c r="W35" s="34"/>
      <c r="AB35" s="35"/>
    </row>
    <row r="36" spans="1:28" ht="12.75" customHeight="1" x14ac:dyDescent="0.15">
      <c r="A36" s="41">
        <v>33</v>
      </c>
      <c r="B36" s="62" t="str">
        <f>IF(ISERROR(VLOOKUP($P$1&amp;$U$1&amp;A36,STEP②【抽出】!$B$3:$O$299,6,FALSE)),"",VLOOKUP($P$1&amp;$U$1&amp;A36,STEP②【抽出】!$B$3:$O$299,6,FALSE))</f>
        <v/>
      </c>
      <c r="C36" s="62"/>
      <c r="D36" s="62"/>
      <c r="E36" s="63" t="str">
        <f>IF(ISERROR(VLOOKUP($P$1&amp;$U$1&amp;A36,STEP②【抽出】!$B$3:$O$299,7,FALSE)),"",VLOOKUP($P$1&amp;$U$1&amp;A36,STEP②【抽出】!$B$3:$O$299,7,FALSE))</f>
        <v/>
      </c>
      <c r="F36" s="63"/>
      <c r="G36" s="57" t="str">
        <f>IF(ISERROR(VLOOKUP($P$1&amp;$U$1&amp;A36,STEP②【抽出】!$B$3:$O$299,8,FALSE)),"",VLOOKUP($P$1&amp;$U$1&amp;A36,STEP②【抽出】!$B$3:$O$299,8,FALSE))</f>
        <v/>
      </c>
      <c r="H36" s="57"/>
      <c r="I36" s="63" t="str">
        <f>IF(ISERROR(VLOOKUP($P$1&amp;$U$1&amp;A36,STEP②【抽出】!$B$3:$O$299,9,FALSE)),"",VLOOKUP($P$1&amp;$U$1&amp;A36,STEP②【抽出】!$B$3:$O$299,9,FALSE))</f>
        <v/>
      </c>
      <c r="J36" s="63"/>
      <c r="K36" s="63"/>
      <c r="L36" s="63"/>
      <c r="M36" s="69" t="str">
        <f>IF(ISERROR(VLOOKUP($P$1&amp;$U$1&amp;A36,STEP②【抽出】!$B$3:$O$299,10,FALSE)),"",VLOOKUP($P$1&amp;$U$1&amp;A36,STEP②【抽出】!$B$3:$O$299,10,FALSE))</f>
        <v/>
      </c>
      <c r="N36" s="69"/>
      <c r="O36" s="69"/>
      <c r="P36" s="42" t="str">
        <f>IF(ISERROR(VLOOKUP($P$1&amp;$U$1&amp;A36,STEP②【抽出】!$B$3:$O$299,11,FALSE)),"",VLOOKUP($P$1&amp;$U$1&amp;A36,STEP②【抽出】!$B$3:$O$299,11,FALSE))</f>
        <v/>
      </c>
      <c r="Q36" s="62" t="str">
        <f>IF(ISERROR(VLOOKUP($P$1&amp;$U$1&amp;A36,STEP②【抽出】!$B$3:$O$299,12,FALSE)),"",VLOOKUP($P$1&amp;$U$1&amp;A36,STEP②【抽出】!$B$3:$O$299,12,FALSE))</f>
        <v/>
      </c>
      <c r="R36" s="62"/>
      <c r="S36" s="62"/>
      <c r="T36" s="43" t="str">
        <f>IF(ISERROR(VLOOKUP($P$1&amp;$U$1&amp;A36,STEP②【抽出】!$B$3:$O$299,13,FALSE)),"",VLOOKUP($P$1&amp;$U$1&amp;A36,STEP②【抽出】!$B$3:$O$299,13,FALSE))</f>
        <v/>
      </c>
      <c r="U36" s="44" t="str">
        <f>IF(ISERROR(VLOOKUP($P$1&amp;$U$1&amp;A36,STEP②【抽出】!$B$3:$O$299,14,FALSE)),"",VLOOKUP($P$1&amp;$U$1&amp;A36,STEP②【抽出】!$B$3:$O$299,14,FALSE))</f>
        <v/>
      </c>
      <c r="V36" s="45"/>
      <c r="W36" s="34"/>
      <c r="AB36" s="35"/>
    </row>
    <row r="37" spans="1:28" ht="12.75" customHeight="1" x14ac:dyDescent="0.15">
      <c r="A37" s="36">
        <v>34</v>
      </c>
      <c r="B37" s="64" t="str">
        <f>IF(ISERROR(VLOOKUP($P$1&amp;$U$1&amp;A37,STEP②【抽出】!$B$3:$O$299,6,FALSE)),"",VLOOKUP($P$1&amp;$U$1&amp;A37,STEP②【抽出】!$B$3:$O$299,6,FALSE))</f>
        <v/>
      </c>
      <c r="C37" s="64"/>
      <c r="D37" s="64"/>
      <c r="E37" s="65" t="str">
        <f>IF(ISERROR(VLOOKUP($P$1&amp;$U$1&amp;A37,STEP②【抽出】!$B$3:$O$299,7,FALSE)),"",VLOOKUP($P$1&amp;$U$1&amp;A37,STEP②【抽出】!$B$3:$O$299,7,FALSE))</f>
        <v/>
      </c>
      <c r="F37" s="65"/>
      <c r="G37" s="56" t="str">
        <f>IF(ISERROR(VLOOKUP($P$1&amp;$U$1&amp;A37,STEP②【抽出】!$B$3:$O$299,8,FALSE)),"",VLOOKUP($P$1&amp;$U$1&amp;A37,STEP②【抽出】!$B$3:$O$299,8,FALSE))</f>
        <v/>
      </c>
      <c r="H37" s="56"/>
      <c r="I37" s="65" t="str">
        <f>IF(ISERROR(VLOOKUP($P$1&amp;$U$1&amp;A37,STEP②【抽出】!$B$3:$O$299,9,FALSE)),"",VLOOKUP($P$1&amp;$U$1&amp;A37,STEP②【抽出】!$B$3:$O$299,9,FALSE))</f>
        <v/>
      </c>
      <c r="J37" s="65"/>
      <c r="K37" s="65"/>
      <c r="L37" s="65"/>
      <c r="M37" s="68" t="str">
        <f>IF(ISERROR(VLOOKUP($P$1&amp;$U$1&amp;A37,STEP②【抽出】!$B$3:$O$299,10,FALSE)),"",VLOOKUP($P$1&amp;$U$1&amp;A37,STEP②【抽出】!$B$3:$O$299,10,FALSE))</f>
        <v/>
      </c>
      <c r="N37" s="68"/>
      <c r="O37" s="68"/>
      <c r="P37" s="37" t="str">
        <f>IF(ISERROR(VLOOKUP($P$1&amp;$U$1&amp;A37,STEP②【抽出】!$B$3:$O$299,11,FALSE)),"",VLOOKUP($P$1&amp;$U$1&amp;A37,STEP②【抽出】!$B$3:$O$299,11,FALSE))</f>
        <v/>
      </c>
      <c r="Q37" s="64" t="str">
        <f>IF(ISERROR(VLOOKUP($P$1&amp;$U$1&amp;A37,STEP②【抽出】!$B$3:$O$299,12,FALSE)),"",VLOOKUP($P$1&amp;$U$1&amp;A37,STEP②【抽出】!$B$3:$O$299,12,FALSE))</f>
        <v/>
      </c>
      <c r="R37" s="64"/>
      <c r="S37" s="64"/>
      <c r="T37" s="38" t="str">
        <f>IF(ISERROR(VLOOKUP($P$1&amp;$U$1&amp;A37,STEP②【抽出】!$B$3:$O$299,13,FALSE)),"",VLOOKUP($P$1&amp;$U$1&amp;A37,STEP②【抽出】!$B$3:$O$299,13,FALSE))</f>
        <v/>
      </c>
      <c r="U37" s="39" t="str">
        <f>IF(ISERROR(VLOOKUP($P$1&amp;$U$1&amp;A37,STEP②【抽出】!$B$3:$O$299,14,FALSE)),"",VLOOKUP($P$1&amp;$U$1&amp;A37,STEP②【抽出】!$B$3:$O$299,14,FALSE))</f>
        <v/>
      </c>
      <c r="V37" s="40"/>
      <c r="W37" s="34"/>
      <c r="AB37" s="35"/>
    </row>
    <row r="38" spans="1:28" ht="12.75" customHeight="1" x14ac:dyDescent="0.15">
      <c r="A38" s="41">
        <v>35</v>
      </c>
      <c r="B38" s="62" t="str">
        <f>IF(ISERROR(VLOOKUP($P$1&amp;$U$1&amp;A38,STEP②【抽出】!$B$3:$O$299,6,FALSE)),"",VLOOKUP($P$1&amp;$U$1&amp;A38,STEP②【抽出】!$B$3:$O$299,6,FALSE))</f>
        <v/>
      </c>
      <c r="C38" s="62"/>
      <c r="D38" s="62"/>
      <c r="E38" s="63" t="str">
        <f>IF(ISERROR(VLOOKUP($P$1&amp;$U$1&amp;A38,STEP②【抽出】!$B$3:$O$299,7,FALSE)),"",VLOOKUP($P$1&amp;$U$1&amp;A38,STEP②【抽出】!$B$3:$O$299,7,FALSE))</f>
        <v/>
      </c>
      <c r="F38" s="63"/>
      <c r="G38" s="57" t="str">
        <f>IF(ISERROR(VLOOKUP($P$1&amp;$U$1&amp;A38,STEP②【抽出】!$B$3:$O$299,8,FALSE)),"",VLOOKUP($P$1&amp;$U$1&amp;A38,STEP②【抽出】!$B$3:$O$299,8,FALSE))</f>
        <v/>
      </c>
      <c r="H38" s="57"/>
      <c r="I38" s="63" t="str">
        <f>IF(ISERROR(VLOOKUP($P$1&amp;$U$1&amp;A38,STEP②【抽出】!$B$3:$O$299,9,FALSE)),"",VLOOKUP($P$1&amp;$U$1&amp;A38,STEP②【抽出】!$B$3:$O$299,9,FALSE))</f>
        <v/>
      </c>
      <c r="J38" s="63"/>
      <c r="K38" s="63"/>
      <c r="L38" s="63"/>
      <c r="M38" s="69" t="str">
        <f>IF(ISERROR(VLOOKUP($P$1&amp;$U$1&amp;A38,STEP②【抽出】!$B$3:$O$299,10,FALSE)),"",VLOOKUP($P$1&amp;$U$1&amp;A38,STEP②【抽出】!$B$3:$O$299,10,FALSE))</f>
        <v/>
      </c>
      <c r="N38" s="69"/>
      <c r="O38" s="69"/>
      <c r="P38" s="42" t="str">
        <f>IF(ISERROR(VLOOKUP($P$1&amp;$U$1&amp;A38,STEP②【抽出】!$B$3:$O$299,11,FALSE)),"",VLOOKUP($P$1&amp;$U$1&amp;A38,STEP②【抽出】!$B$3:$O$299,11,FALSE))</f>
        <v/>
      </c>
      <c r="Q38" s="62" t="str">
        <f>IF(ISERROR(VLOOKUP($P$1&amp;$U$1&amp;A38,STEP②【抽出】!$B$3:$O$299,12,FALSE)),"",VLOOKUP($P$1&amp;$U$1&amp;A38,STEP②【抽出】!$B$3:$O$299,12,FALSE))</f>
        <v/>
      </c>
      <c r="R38" s="62"/>
      <c r="S38" s="62"/>
      <c r="T38" s="43" t="str">
        <f>IF(ISERROR(VLOOKUP($P$1&amp;$U$1&amp;A38,STEP②【抽出】!$B$3:$O$299,13,FALSE)),"",VLOOKUP($P$1&amp;$U$1&amp;A38,STEP②【抽出】!$B$3:$O$299,13,FALSE))</f>
        <v/>
      </c>
      <c r="U38" s="44" t="str">
        <f>IF(ISERROR(VLOOKUP($P$1&amp;$U$1&amp;A38,STEP②【抽出】!$B$3:$O$299,14,FALSE)),"",VLOOKUP($P$1&amp;$U$1&amp;A38,STEP②【抽出】!$B$3:$O$299,14,FALSE))</f>
        <v/>
      </c>
      <c r="V38" s="45"/>
      <c r="W38" s="34"/>
      <c r="AB38" s="35"/>
    </row>
    <row r="39" spans="1:28" ht="12.75" customHeight="1" x14ac:dyDescent="0.15">
      <c r="A39" s="36">
        <v>36</v>
      </c>
      <c r="B39" s="64" t="str">
        <f>IF(ISERROR(VLOOKUP($P$1&amp;$U$1&amp;A39,STEP②【抽出】!$B$3:$O$299,6,FALSE)),"",VLOOKUP($P$1&amp;$U$1&amp;A39,STEP②【抽出】!$B$3:$O$299,6,FALSE))</f>
        <v/>
      </c>
      <c r="C39" s="64"/>
      <c r="D39" s="64"/>
      <c r="E39" s="65" t="str">
        <f>IF(ISERROR(VLOOKUP($P$1&amp;$U$1&amp;A39,STEP②【抽出】!$B$3:$O$299,7,FALSE)),"",VLOOKUP($P$1&amp;$U$1&amp;A39,STEP②【抽出】!$B$3:$O$299,7,FALSE))</f>
        <v/>
      </c>
      <c r="F39" s="65"/>
      <c r="G39" s="56" t="str">
        <f>IF(ISERROR(VLOOKUP($P$1&amp;$U$1&amp;A39,STEP②【抽出】!$B$3:$O$299,8,FALSE)),"",VLOOKUP($P$1&amp;$U$1&amp;A39,STEP②【抽出】!$B$3:$O$299,8,FALSE))</f>
        <v/>
      </c>
      <c r="H39" s="56"/>
      <c r="I39" s="65" t="str">
        <f>IF(ISERROR(VLOOKUP($P$1&amp;$U$1&amp;A39,STEP②【抽出】!$B$3:$O$299,9,FALSE)),"",VLOOKUP($P$1&amp;$U$1&amp;A39,STEP②【抽出】!$B$3:$O$299,9,FALSE))</f>
        <v/>
      </c>
      <c r="J39" s="65"/>
      <c r="K39" s="65"/>
      <c r="L39" s="65"/>
      <c r="M39" s="68" t="str">
        <f>IF(ISERROR(VLOOKUP($P$1&amp;$U$1&amp;A39,STEP②【抽出】!$B$3:$O$299,10,FALSE)),"",VLOOKUP($P$1&amp;$U$1&amp;A39,STEP②【抽出】!$B$3:$O$299,10,FALSE))</f>
        <v/>
      </c>
      <c r="N39" s="68"/>
      <c r="O39" s="68"/>
      <c r="P39" s="37" t="str">
        <f>IF(ISERROR(VLOOKUP($P$1&amp;$U$1&amp;A39,STEP②【抽出】!$B$3:$O$299,11,FALSE)),"",VLOOKUP($P$1&amp;$U$1&amp;A39,STEP②【抽出】!$B$3:$O$299,11,FALSE))</f>
        <v/>
      </c>
      <c r="Q39" s="64" t="str">
        <f>IF(ISERROR(VLOOKUP($P$1&amp;$U$1&amp;A39,STEP②【抽出】!$B$3:$O$299,12,FALSE)),"",VLOOKUP($P$1&amp;$U$1&amp;A39,STEP②【抽出】!$B$3:$O$299,12,FALSE))</f>
        <v/>
      </c>
      <c r="R39" s="64"/>
      <c r="S39" s="64"/>
      <c r="T39" s="38" t="str">
        <f>IF(ISERROR(VLOOKUP($P$1&amp;$U$1&amp;A39,STEP②【抽出】!$B$3:$O$299,13,FALSE)),"",VLOOKUP($P$1&amp;$U$1&amp;A39,STEP②【抽出】!$B$3:$O$299,13,FALSE))</f>
        <v/>
      </c>
      <c r="U39" s="39" t="str">
        <f>IF(ISERROR(VLOOKUP($P$1&amp;$U$1&amp;A39,STEP②【抽出】!$B$3:$O$299,14,FALSE)),"",VLOOKUP($P$1&amp;$U$1&amp;A39,STEP②【抽出】!$B$3:$O$299,14,FALSE))</f>
        <v/>
      </c>
      <c r="V39" s="40"/>
      <c r="W39" s="34"/>
      <c r="AB39" s="35"/>
    </row>
    <row r="40" spans="1:28" ht="12.75" customHeight="1" x14ac:dyDescent="0.15">
      <c r="A40" s="41">
        <v>37</v>
      </c>
      <c r="B40" s="62" t="str">
        <f>IF(ISERROR(VLOOKUP($P$1&amp;$U$1&amp;A40,STEP②【抽出】!$B$3:$O$299,6,FALSE)),"",VLOOKUP($P$1&amp;$U$1&amp;A40,STEP②【抽出】!$B$3:$O$299,6,FALSE))</f>
        <v/>
      </c>
      <c r="C40" s="62"/>
      <c r="D40" s="62"/>
      <c r="E40" s="63" t="str">
        <f>IF(ISERROR(VLOOKUP($P$1&amp;$U$1&amp;A40,STEP②【抽出】!$B$3:$O$299,7,FALSE)),"",VLOOKUP($P$1&amp;$U$1&amp;A40,STEP②【抽出】!$B$3:$O$299,7,FALSE))</f>
        <v/>
      </c>
      <c r="F40" s="63"/>
      <c r="G40" s="57" t="str">
        <f>IF(ISERROR(VLOOKUP($P$1&amp;$U$1&amp;A40,STEP②【抽出】!$B$3:$O$299,8,FALSE)),"",VLOOKUP($P$1&amp;$U$1&amp;A40,STEP②【抽出】!$B$3:$O$299,8,FALSE))</f>
        <v/>
      </c>
      <c r="H40" s="57"/>
      <c r="I40" s="63" t="str">
        <f>IF(ISERROR(VLOOKUP($P$1&amp;$U$1&amp;A40,STEP②【抽出】!$B$3:$O$299,9,FALSE)),"",VLOOKUP($P$1&amp;$U$1&amp;A40,STEP②【抽出】!$B$3:$O$299,9,FALSE))</f>
        <v/>
      </c>
      <c r="J40" s="63"/>
      <c r="K40" s="63"/>
      <c r="L40" s="63"/>
      <c r="M40" s="69" t="str">
        <f>IF(ISERROR(VLOOKUP($P$1&amp;$U$1&amp;A40,STEP②【抽出】!$B$3:$O$299,10,FALSE)),"",VLOOKUP($P$1&amp;$U$1&amp;A40,STEP②【抽出】!$B$3:$O$299,10,FALSE))</f>
        <v/>
      </c>
      <c r="N40" s="69"/>
      <c r="O40" s="69"/>
      <c r="P40" s="42" t="str">
        <f>IF(ISERROR(VLOOKUP($P$1&amp;$U$1&amp;A40,STEP②【抽出】!$B$3:$O$299,11,FALSE)),"",VLOOKUP($P$1&amp;$U$1&amp;A40,STEP②【抽出】!$B$3:$O$299,11,FALSE))</f>
        <v/>
      </c>
      <c r="Q40" s="62" t="str">
        <f>IF(ISERROR(VLOOKUP($P$1&amp;$U$1&amp;A40,STEP②【抽出】!$B$3:$O$299,12,FALSE)),"",VLOOKUP($P$1&amp;$U$1&amp;A40,STEP②【抽出】!$B$3:$O$299,12,FALSE))</f>
        <v/>
      </c>
      <c r="R40" s="62"/>
      <c r="S40" s="62"/>
      <c r="T40" s="43" t="str">
        <f>IF(ISERROR(VLOOKUP($P$1&amp;$U$1&amp;A40,STEP②【抽出】!$B$3:$O$299,13,FALSE)),"",VLOOKUP($P$1&amp;$U$1&amp;A40,STEP②【抽出】!$B$3:$O$299,13,FALSE))</f>
        <v/>
      </c>
      <c r="U40" s="44" t="str">
        <f>IF(ISERROR(VLOOKUP($P$1&amp;$U$1&amp;A40,STEP②【抽出】!$B$3:$O$299,14,FALSE)),"",VLOOKUP($P$1&amp;$U$1&amp;A40,STEP②【抽出】!$B$3:$O$299,14,FALSE))</f>
        <v/>
      </c>
      <c r="V40" s="45"/>
      <c r="W40" s="34"/>
      <c r="AB40" s="35"/>
    </row>
    <row r="41" spans="1:28" ht="12.75" customHeight="1" x14ac:dyDescent="0.15">
      <c r="A41" s="36">
        <v>38</v>
      </c>
      <c r="B41" s="64" t="str">
        <f>IF(ISERROR(VLOOKUP($P$1&amp;$U$1&amp;A41,STEP②【抽出】!$B$3:$O$299,6,FALSE)),"",VLOOKUP($P$1&amp;$U$1&amp;A41,STEP②【抽出】!$B$3:$O$299,6,FALSE))</f>
        <v/>
      </c>
      <c r="C41" s="64"/>
      <c r="D41" s="64"/>
      <c r="E41" s="65" t="str">
        <f>IF(ISERROR(VLOOKUP($P$1&amp;$U$1&amp;A41,STEP②【抽出】!$B$3:$O$299,7,FALSE)),"",VLOOKUP($P$1&amp;$U$1&amp;A41,STEP②【抽出】!$B$3:$O$299,7,FALSE))</f>
        <v/>
      </c>
      <c r="F41" s="65"/>
      <c r="G41" s="56" t="str">
        <f>IF(ISERROR(VLOOKUP($P$1&amp;$U$1&amp;A41,STEP②【抽出】!$B$3:$O$299,8,FALSE)),"",VLOOKUP($P$1&amp;$U$1&amp;A41,STEP②【抽出】!$B$3:$O$299,8,FALSE))</f>
        <v/>
      </c>
      <c r="H41" s="56"/>
      <c r="I41" s="65" t="str">
        <f>IF(ISERROR(VLOOKUP($P$1&amp;$U$1&amp;A41,STEP②【抽出】!$B$3:$O$299,9,FALSE)),"",VLOOKUP($P$1&amp;$U$1&amp;A41,STEP②【抽出】!$B$3:$O$299,9,FALSE))</f>
        <v/>
      </c>
      <c r="J41" s="65"/>
      <c r="K41" s="65"/>
      <c r="L41" s="65"/>
      <c r="M41" s="68" t="str">
        <f>IF(ISERROR(VLOOKUP($P$1&amp;$U$1&amp;A41,STEP②【抽出】!$B$3:$O$299,10,FALSE)),"",VLOOKUP($P$1&amp;$U$1&amp;A41,STEP②【抽出】!$B$3:$O$299,10,FALSE))</f>
        <v/>
      </c>
      <c r="N41" s="68"/>
      <c r="O41" s="68"/>
      <c r="P41" s="37" t="str">
        <f>IF(ISERROR(VLOOKUP($P$1&amp;$U$1&amp;A41,STEP②【抽出】!$B$3:$O$299,11,FALSE)),"",VLOOKUP($P$1&amp;$U$1&amp;A41,STEP②【抽出】!$B$3:$O$299,11,FALSE))</f>
        <v/>
      </c>
      <c r="Q41" s="64" t="str">
        <f>IF(ISERROR(VLOOKUP($P$1&amp;$U$1&amp;A41,STEP②【抽出】!$B$3:$O$299,12,FALSE)),"",VLOOKUP($P$1&amp;$U$1&amp;A41,STEP②【抽出】!$B$3:$O$299,12,FALSE))</f>
        <v/>
      </c>
      <c r="R41" s="64"/>
      <c r="S41" s="64"/>
      <c r="T41" s="38" t="str">
        <f>IF(ISERROR(VLOOKUP($P$1&amp;$U$1&amp;A41,STEP②【抽出】!$B$3:$O$299,13,FALSE)),"",VLOOKUP($P$1&amp;$U$1&amp;A41,STEP②【抽出】!$B$3:$O$299,13,FALSE))</f>
        <v/>
      </c>
      <c r="U41" s="39" t="str">
        <f>IF(ISERROR(VLOOKUP($P$1&amp;$U$1&amp;A41,STEP②【抽出】!$B$3:$O$299,14,FALSE)),"",VLOOKUP($P$1&amp;$U$1&amp;A41,STEP②【抽出】!$B$3:$O$299,14,FALSE))</f>
        <v/>
      </c>
      <c r="V41" s="40"/>
      <c r="W41" s="34"/>
      <c r="AB41" s="35"/>
    </row>
    <row r="42" spans="1:28" ht="12.75" customHeight="1" x14ac:dyDescent="0.15">
      <c r="A42" s="41">
        <v>39</v>
      </c>
      <c r="B42" s="62" t="str">
        <f>IF(ISERROR(VLOOKUP($P$1&amp;$U$1&amp;A42,STEP②【抽出】!$B$3:$O$299,6,FALSE)),"",VLOOKUP($P$1&amp;$U$1&amp;A42,STEP②【抽出】!$B$3:$O$299,6,FALSE))</f>
        <v/>
      </c>
      <c r="C42" s="62"/>
      <c r="D42" s="62"/>
      <c r="E42" s="63" t="str">
        <f>IF(ISERROR(VLOOKUP($P$1&amp;$U$1&amp;A42,STEP②【抽出】!$B$3:$O$299,7,FALSE)),"",VLOOKUP($P$1&amp;$U$1&amp;A42,STEP②【抽出】!$B$3:$O$299,7,FALSE))</f>
        <v/>
      </c>
      <c r="F42" s="63"/>
      <c r="G42" s="57" t="str">
        <f>IF(ISERROR(VLOOKUP($P$1&amp;$U$1&amp;A42,STEP②【抽出】!$B$3:$O$299,8,FALSE)),"",VLOOKUP($P$1&amp;$U$1&amp;A42,STEP②【抽出】!$B$3:$O$299,8,FALSE))</f>
        <v/>
      </c>
      <c r="H42" s="57"/>
      <c r="I42" s="63" t="str">
        <f>IF(ISERROR(VLOOKUP($P$1&amp;$U$1&amp;A42,STEP②【抽出】!$B$3:$O$299,9,FALSE)),"",VLOOKUP($P$1&amp;$U$1&amp;A42,STEP②【抽出】!$B$3:$O$299,9,FALSE))</f>
        <v/>
      </c>
      <c r="J42" s="63"/>
      <c r="K42" s="63"/>
      <c r="L42" s="63"/>
      <c r="M42" s="69" t="str">
        <f>IF(ISERROR(VLOOKUP($P$1&amp;$U$1&amp;A42,STEP②【抽出】!$B$3:$O$299,10,FALSE)),"",VLOOKUP($P$1&amp;$U$1&amp;A42,STEP②【抽出】!$B$3:$O$299,10,FALSE))</f>
        <v/>
      </c>
      <c r="N42" s="69"/>
      <c r="O42" s="69"/>
      <c r="P42" s="42" t="str">
        <f>IF(ISERROR(VLOOKUP($P$1&amp;$U$1&amp;A42,STEP②【抽出】!$B$3:$O$299,11,FALSE)),"",VLOOKUP($P$1&amp;$U$1&amp;A42,STEP②【抽出】!$B$3:$O$299,11,FALSE))</f>
        <v/>
      </c>
      <c r="Q42" s="62" t="str">
        <f>IF(ISERROR(VLOOKUP($P$1&amp;$U$1&amp;A42,STEP②【抽出】!$B$3:$O$299,12,FALSE)),"",VLOOKUP($P$1&amp;$U$1&amp;A42,STEP②【抽出】!$B$3:$O$299,12,FALSE))</f>
        <v/>
      </c>
      <c r="R42" s="62"/>
      <c r="S42" s="62"/>
      <c r="T42" s="43" t="str">
        <f>IF(ISERROR(VLOOKUP($P$1&amp;$U$1&amp;A42,STEP②【抽出】!$B$3:$O$299,13,FALSE)),"",VLOOKUP($P$1&amp;$U$1&amp;A42,STEP②【抽出】!$B$3:$O$299,13,FALSE))</f>
        <v/>
      </c>
      <c r="U42" s="44" t="str">
        <f>IF(ISERROR(VLOOKUP($P$1&amp;$U$1&amp;A42,STEP②【抽出】!$B$3:$O$299,14,FALSE)),"",VLOOKUP($P$1&amp;$U$1&amp;A42,STEP②【抽出】!$B$3:$O$299,14,FALSE))</f>
        <v/>
      </c>
      <c r="V42" s="45"/>
      <c r="W42" s="34"/>
      <c r="AB42" s="35"/>
    </row>
    <row r="43" spans="1:28" ht="12.75" customHeight="1" thickBot="1" x14ac:dyDescent="0.2">
      <c r="A43" s="46">
        <v>40</v>
      </c>
      <c r="B43" s="60" t="str">
        <f>IF(ISERROR(VLOOKUP($P$1&amp;$U$1&amp;A43,STEP②【抽出】!$B$3:$O$299,6,FALSE)),"",VLOOKUP($P$1&amp;$U$1&amp;A43,STEP②【抽出】!$B$3:$O$299,6,FALSE))</f>
        <v/>
      </c>
      <c r="C43" s="60"/>
      <c r="D43" s="60"/>
      <c r="E43" s="61" t="str">
        <f>IF(ISERROR(VLOOKUP($P$1&amp;$U$1&amp;A43,STEP②【抽出】!$B$3:$O$299,7,FALSE)),"",VLOOKUP($P$1&amp;$U$1&amp;A43,STEP②【抽出】!$B$3:$O$299,7,FALSE))</f>
        <v/>
      </c>
      <c r="F43" s="61"/>
      <c r="G43" s="58" t="str">
        <f>IF(ISERROR(VLOOKUP($P$1&amp;$U$1&amp;A43,STEP②【抽出】!$B$3:$O$299,8,FALSE)),"",VLOOKUP($P$1&amp;$U$1&amp;A43,STEP②【抽出】!$B$3:$O$299,8,FALSE))</f>
        <v/>
      </c>
      <c r="H43" s="58"/>
      <c r="I43" s="61" t="str">
        <f>IF(ISERROR(VLOOKUP($P$1&amp;$U$1&amp;A43,STEP②【抽出】!$B$3:$O$299,9,FALSE)),"",VLOOKUP($P$1&amp;$U$1&amp;A43,STEP②【抽出】!$B$3:$O$299,9,FALSE))</f>
        <v/>
      </c>
      <c r="J43" s="61"/>
      <c r="K43" s="61"/>
      <c r="L43" s="61"/>
      <c r="M43" s="70" t="str">
        <f>IF(ISERROR(VLOOKUP($P$1&amp;$U$1&amp;A43,STEP②【抽出】!$B$3:$O$299,10,FALSE)),"",VLOOKUP($P$1&amp;$U$1&amp;A43,STEP②【抽出】!$B$3:$O$299,10,FALSE))</f>
        <v/>
      </c>
      <c r="N43" s="70"/>
      <c r="O43" s="70"/>
      <c r="P43" s="47" t="str">
        <f>IF(ISERROR(VLOOKUP($P$1&amp;$U$1&amp;A43,STEP②【抽出】!$B$3:$O$299,11,FALSE)),"",VLOOKUP($P$1&amp;$U$1&amp;A43,STEP②【抽出】!$B$3:$O$299,11,FALSE))</f>
        <v/>
      </c>
      <c r="Q43" s="60" t="str">
        <f>IF(ISERROR(VLOOKUP($P$1&amp;$U$1&amp;A43,STEP②【抽出】!$B$3:$O$299,12,FALSE)),"",VLOOKUP($P$1&amp;$U$1&amp;A43,STEP②【抽出】!$B$3:$O$299,12,FALSE))</f>
        <v/>
      </c>
      <c r="R43" s="60"/>
      <c r="S43" s="60"/>
      <c r="T43" s="48" t="str">
        <f>IF(ISERROR(VLOOKUP($P$1&amp;$U$1&amp;A43,STEP②【抽出】!$B$3:$O$299,13,FALSE)),"",VLOOKUP($P$1&amp;$U$1&amp;A43,STEP②【抽出】!$B$3:$O$299,13,FALSE))</f>
        <v/>
      </c>
      <c r="U43" s="49" t="str">
        <f>IF(ISERROR(VLOOKUP($P$1&amp;$U$1&amp;A43,STEP②【抽出】!$B$3:$O$299,14,FALSE)),"",VLOOKUP($P$1&amp;$U$1&amp;A43,STEP②【抽出】!$B$3:$O$299,14,FALSE))</f>
        <v/>
      </c>
      <c r="V43" s="50"/>
      <c r="W43" s="34"/>
      <c r="AB43" s="35"/>
    </row>
    <row r="44" spans="1:28" ht="12.75" customHeight="1" x14ac:dyDescent="0.15">
      <c r="A44" s="29">
        <v>41</v>
      </c>
      <c r="B44" s="66" t="str">
        <f>IF(ISERROR(VLOOKUP($P$1&amp;$U$1&amp;A44,STEP②【抽出】!$B$3:$O$299,6,FALSE)),"",VLOOKUP($P$1&amp;$U$1&amp;A44,STEP②【抽出】!$B$3:$O$299,6,FALSE))</f>
        <v/>
      </c>
      <c r="C44" s="66"/>
      <c r="D44" s="66"/>
      <c r="E44" s="67" t="str">
        <f>IF(ISERROR(VLOOKUP($P$1&amp;$U$1&amp;A44,STEP②【抽出】!$B$3:$O$299,7,FALSE)),"",VLOOKUP($P$1&amp;$U$1&amp;A44,STEP②【抽出】!$B$3:$O$299,7,FALSE))</f>
        <v/>
      </c>
      <c r="F44" s="67"/>
      <c r="G44" s="59" t="str">
        <f>IF(ISERROR(VLOOKUP($P$1&amp;$U$1&amp;A44,STEP②【抽出】!$B$3:$O$299,8,FALSE)),"",VLOOKUP($P$1&amp;$U$1&amp;A44,STEP②【抽出】!$B$3:$O$299,8,FALSE))</f>
        <v/>
      </c>
      <c r="H44" s="59"/>
      <c r="I44" s="67" t="str">
        <f>IF(ISERROR(VLOOKUP($P$1&amp;$U$1&amp;A44,STEP②【抽出】!$B$3:$O$299,9,FALSE)),"",VLOOKUP($P$1&amp;$U$1&amp;A44,STEP②【抽出】!$B$3:$O$299,9,FALSE))</f>
        <v/>
      </c>
      <c r="J44" s="67"/>
      <c r="K44" s="67"/>
      <c r="L44" s="67"/>
      <c r="M44" s="71" t="str">
        <f>IF(ISERROR(VLOOKUP($P$1&amp;$U$1&amp;A44,STEP②【抽出】!$B$3:$O$299,10,FALSE)),"",VLOOKUP($P$1&amp;$U$1&amp;A44,STEP②【抽出】!$B$3:$O$299,10,FALSE))</f>
        <v/>
      </c>
      <c r="N44" s="71"/>
      <c r="O44" s="71"/>
      <c r="P44" s="30" t="str">
        <f>IF(ISERROR(VLOOKUP($P$1&amp;$U$1&amp;A44,STEP②【抽出】!$B$3:$O$299,11,FALSE)),"",VLOOKUP($P$1&amp;$U$1&amp;A44,STEP②【抽出】!$B$3:$O$299,11,FALSE))</f>
        <v/>
      </c>
      <c r="Q44" s="66" t="str">
        <f>IF(ISERROR(VLOOKUP($P$1&amp;$U$1&amp;A44,STEP②【抽出】!$B$3:$O$299,12,FALSE)),"",VLOOKUP($P$1&amp;$U$1&amp;A44,STEP②【抽出】!$B$3:$O$299,12,FALSE))</f>
        <v/>
      </c>
      <c r="R44" s="66"/>
      <c r="S44" s="66"/>
      <c r="T44" s="31" t="str">
        <f>IF(ISERROR(VLOOKUP($P$1&amp;$U$1&amp;A44,STEP②【抽出】!$B$3:$O$299,13,FALSE)),"",VLOOKUP($P$1&amp;$U$1&amp;A44,STEP②【抽出】!$B$3:$O$299,13,FALSE))</f>
        <v/>
      </c>
      <c r="U44" s="32" t="str">
        <f>IF(ISERROR(VLOOKUP($P$1&amp;$U$1&amp;A44,STEP②【抽出】!$B$3:$O$299,14,FALSE)),"",VLOOKUP($P$1&amp;$U$1&amp;A44,STEP②【抽出】!$B$3:$O$299,14,FALSE))</f>
        <v/>
      </c>
      <c r="V44" s="33"/>
      <c r="W44" s="34"/>
      <c r="AB44" s="35"/>
    </row>
    <row r="45" spans="1:28" ht="12.75" customHeight="1" x14ac:dyDescent="0.15">
      <c r="A45" s="36">
        <v>42</v>
      </c>
      <c r="B45" s="64" t="str">
        <f>IF(ISERROR(VLOOKUP($P$1&amp;$U$1&amp;A45,STEP②【抽出】!$B$3:$O$299,6,FALSE)),"",VLOOKUP($P$1&amp;$U$1&amp;A45,STEP②【抽出】!$B$3:$O$299,6,FALSE))</f>
        <v/>
      </c>
      <c r="C45" s="64"/>
      <c r="D45" s="64"/>
      <c r="E45" s="65" t="str">
        <f>IF(ISERROR(VLOOKUP($P$1&amp;$U$1&amp;A45,STEP②【抽出】!$B$3:$O$299,7,FALSE)),"",VLOOKUP($P$1&amp;$U$1&amp;A45,STEP②【抽出】!$B$3:$O$299,7,FALSE))</f>
        <v/>
      </c>
      <c r="F45" s="65"/>
      <c r="G45" s="56" t="str">
        <f>IF(ISERROR(VLOOKUP($P$1&amp;$U$1&amp;A45,STEP②【抽出】!$B$3:$O$299,8,FALSE)),"",VLOOKUP($P$1&amp;$U$1&amp;A45,STEP②【抽出】!$B$3:$O$299,8,FALSE))</f>
        <v/>
      </c>
      <c r="H45" s="56"/>
      <c r="I45" s="65" t="str">
        <f>IF(ISERROR(VLOOKUP($P$1&amp;$U$1&amp;A45,STEP②【抽出】!$B$3:$O$299,9,FALSE)),"",VLOOKUP($P$1&amp;$U$1&amp;A45,STEP②【抽出】!$B$3:$O$299,9,FALSE))</f>
        <v/>
      </c>
      <c r="J45" s="65"/>
      <c r="K45" s="65"/>
      <c r="L45" s="65"/>
      <c r="M45" s="68" t="str">
        <f>IF(ISERROR(VLOOKUP($P$1&amp;$U$1&amp;A45,STEP②【抽出】!$B$3:$O$299,10,FALSE)),"",VLOOKUP($P$1&amp;$U$1&amp;A45,STEP②【抽出】!$B$3:$O$299,10,FALSE))</f>
        <v/>
      </c>
      <c r="N45" s="68"/>
      <c r="O45" s="68"/>
      <c r="P45" s="37" t="str">
        <f>IF(ISERROR(VLOOKUP($P$1&amp;$U$1&amp;A45,STEP②【抽出】!$B$3:$O$299,11,FALSE)),"",VLOOKUP($P$1&amp;$U$1&amp;A45,STEP②【抽出】!$B$3:$O$299,11,FALSE))</f>
        <v/>
      </c>
      <c r="Q45" s="64" t="str">
        <f>IF(ISERROR(VLOOKUP($P$1&amp;$U$1&amp;A45,STEP②【抽出】!$B$3:$O$299,12,FALSE)),"",VLOOKUP($P$1&amp;$U$1&amp;A45,STEP②【抽出】!$B$3:$O$299,12,FALSE))</f>
        <v/>
      </c>
      <c r="R45" s="64"/>
      <c r="S45" s="64"/>
      <c r="T45" s="38" t="str">
        <f>IF(ISERROR(VLOOKUP($P$1&amp;$U$1&amp;A45,STEP②【抽出】!$B$3:$O$299,13,FALSE)),"",VLOOKUP($P$1&amp;$U$1&amp;A45,STEP②【抽出】!$B$3:$O$299,13,FALSE))</f>
        <v/>
      </c>
      <c r="U45" s="39" t="str">
        <f>IF(ISERROR(VLOOKUP($P$1&amp;$U$1&amp;A45,STEP②【抽出】!$B$3:$O$299,14,FALSE)),"",VLOOKUP($P$1&amp;$U$1&amp;A45,STEP②【抽出】!$B$3:$O$299,14,FALSE))</f>
        <v/>
      </c>
      <c r="V45" s="40"/>
      <c r="W45" s="34"/>
      <c r="AB45" s="35"/>
    </row>
    <row r="46" spans="1:28" ht="12.75" customHeight="1" x14ac:dyDescent="0.15">
      <c r="A46" s="41">
        <v>43</v>
      </c>
      <c r="B46" s="62" t="str">
        <f>IF(ISERROR(VLOOKUP($P$1&amp;$U$1&amp;A46,STEP②【抽出】!$B$3:$O$299,6,FALSE)),"",VLOOKUP($P$1&amp;$U$1&amp;A46,STEP②【抽出】!$B$3:$O$299,6,FALSE))</f>
        <v/>
      </c>
      <c r="C46" s="62"/>
      <c r="D46" s="62"/>
      <c r="E46" s="63" t="str">
        <f>IF(ISERROR(VLOOKUP($P$1&amp;$U$1&amp;A46,STEP②【抽出】!$B$3:$O$299,7,FALSE)),"",VLOOKUP($P$1&amp;$U$1&amp;A46,STEP②【抽出】!$B$3:$O$299,7,FALSE))</f>
        <v/>
      </c>
      <c r="F46" s="63"/>
      <c r="G46" s="57" t="str">
        <f>IF(ISERROR(VLOOKUP($P$1&amp;$U$1&amp;A46,STEP②【抽出】!$B$3:$O$299,8,FALSE)),"",VLOOKUP($P$1&amp;$U$1&amp;A46,STEP②【抽出】!$B$3:$O$299,8,FALSE))</f>
        <v/>
      </c>
      <c r="H46" s="57"/>
      <c r="I46" s="63" t="str">
        <f>IF(ISERROR(VLOOKUP($P$1&amp;$U$1&amp;A46,STEP②【抽出】!$B$3:$O$299,9,FALSE)),"",VLOOKUP($P$1&amp;$U$1&amp;A46,STEP②【抽出】!$B$3:$O$299,9,FALSE))</f>
        <v/>
      </c>
      <c r="J46" s="63"/>
      <c r="K46" s="63"/>
      <c r="L46" s="63"/>
      <c r="M46" s="69" t="str">
        <f>IF(ISERROR(VLOOKUP($P$1&amp;$U$1&amp;A46,STEP②【抽出】!$B$3:$O$299,10,FALSE)),"",VLOOKUP($P$1&amp;$U$1&amp;A46,STEP②【抽出】!$B$3:$O$299,10,FALSE))</f>
        <v/>
      </c>
      <c r="N46" s="69"/>
      <c r="O46" s="69"/>
      <c r="P46" s="42" t="str">
        <f>IF(ISERROR(VLOOKUP($P$1&amp;$U$1&amp;A46,STEP②【抽出】!$B$3:$O$299,11,FALSE)),"",VLOOKUP($P$1&amp;$U$1&amp;A46,STEP②【抽出】!$B$3:$O$299,11,FALSE))</f>
        <v/>
      </c>
      <c r="Q46" s="62" t="str">
        <f>IF(ISERROR(VLOOKUP($P$1&amp;$U$1&amp;A46,STEP②【抽出】!$B$3:$O$299,12,FALSE)),"",VLOOKUP($P$1&amp;$U$1&amp;A46,STEP②【抽出】!$B$3:$O$299,12,FALSE))</f>
        <v/>
      </c>
      <c r="R46" s="62"/>
      <c r="S46" s="62"/>
      <c r="T46" s="43" t="str">
        <f>IF(ISERROR(VLOOKUP($P$1&amp;$U$1&amp;A46,STEP②【抽出】!$B$3:$O$299,13,FALSE)),"",VLOOKUP($P$1&amp;$U$1&amp;A46,STEP②【抽出】!$B$3:$O$299,13,FALSE))</f>
        <v/>
      </c>
      <c r="U46" s="44" t="str">
        <f>IF(ISERROR(VLOOKUP($P$1&amp;$U$1&amp;A46,STEP②【抽出】!$B$3:$O$299,14,FALSE)),"",VLOOKUP($P$1&amp;$U$1&amp;A46,STEP②【抽出】!$B$3:$O$299,14,FALSE))</f>
        <v/>
      </c>
      <c r="V46" s="45"/>
      <c r="W46" s="34"/>
      <c r="AB46" s="35"/>
    </row>
    <row r="47" spans="1:28" ht="12.75" customHeight="1" x14ac:dyDescent="0.15">
      <c r="A47" s="36">
        <v>44</v>
      </c>
      <c r="B47" s="64" t="str">
        <f>IF(ISERROR(VLOOKUP($P$1&amp;$U$1&amp;A47,STEP②【抽出】!$B$3:$O$299,6,FALSE)),"",VLOOKUP($P$1&amp;$U$1&amp;A47,STEP②【抽出】!$B$3:$O$299,6,FALSE))</f>
        <v/>
      </c>
      <c r="C47" s="64"/>
      <c r="D47" s="64"/>
      <c r="E47" s="65" t="str">
        <f>IF(ISERROR(VLOOKUP($P$1&amp;$U$1&amp;A47,STEP②【抽出】!$B$3:$O$299,7,FALSE)),"",VLOOKUP($P$1&amp;$U$1&amp;A47,STEP②【抽出】!$B$3:$O$299,7,FALSE))</f>
        <v/>
      </c>
      <c r="F47" s="65"/>
      <c r="G47" s="56" t="str">
        <f>IF(ISERROR(VLOOKUP($P$1&amp;$U$1&amp;A47,STEP②【抽出】!$B$3:$O$299,8,FALSE)),"",VLOOKUP($P$1&amp;$U$1&amp;A47,STEP②【抽出】!$B$3:$O$299,8,FALSE))</f>
        <v/>
      </c>
      <c r="H47" s="56"/>
      <c r="I47" s="65" t="str">
        <f>IF(ISERROR(VLOOKUP($P$1&amp;$U$1&amp;A47,STEP②【抽出】!$B$3:$O$299,9,FALSE)),"",VLOOKUP($P$1&amp;$U$1&amp;A47,STEP②【抽出】!$B$3:$O$299,9,FALSE))</f>
        <v/>
      </c>
      <c r="J47" s="65"/>
      <c r="K47" s="65"/>
      <c r="L47" s="65"/>
      <c r="M47" s="68" t="str">
        <f>IF(ISERROR(VLOOKUP($P$1&amp;$U$1&amp;A47,STEP②【抽出】!$B$3:$O$299,10,FALSE)),"",VLOOKUP($P$1&amp;$U$1&amp;A47,STEP②【抽出】!$B$3:$O$299,10,FALSE))</f>
        <v/>
      </c>
      <c r="N47" s="68"/>
      <c r="O47" s="68"/>
      <c r="P47" s="37" t="str">
        <f>IF(ISERROR(VLOOKUP($P$1&amp;$U$1&amp;A47,STEP②【抽出】!$B$3:$O$299,11,FALSE)),"",VLOOKUP($P$1&amp;$U$1&amp;A47,STEP②【抽出】!$B$3:$O$299,11,FALSE))</f>
        <v/>
      </c>
      <c r="Q47" s="64" t="str">
        <f>IF(ISERROR(VLOOKUP($P$1&amp;$U$1&amp;A47,STEP②【抽出】!$B$3:$O$299,12,FALSE)),"",VLOOKUP($P$1&amp;$U$1&amp;A47,STEP②【抽出】!$B$3:$O$299,12,FALSE))</f>
        <v/>
      </c>
      <c r="R47" s="64"/>
      <c r="S47" s="64"/>
      <c r="T47" s="38" t="str">
        <f>IF(ISERROR(VLOOKUP($P$1&amp;$U$1&amp;A47,STEP②【抽出】!$B$3:$O$299,13,FALSE)),"",VLOOKUP($P$1&amp;$U$1&amp;A47,STEP②【抽出】!$B$3:$O$299,13,FALSE))</f>
        <v/>
      </c>
      <c r="U47" s="39" t="str">
        <f>IF(ISERROR(VLOOKUP($P$1&amp;$U$1&amp;A47,STEP②【抽出】!$B$3:$O$299,14,FALSE)),"",VLOOKUP($P$1&amp;$U$1&amp;A47,STEP②【抽出】!$B$3:$O$299,14,FALSE))</f>
        <v/>
      </c>
      <c r="V47" s="40"/>
      <c r="W47" s="34"/>
      <c r="AB47" s="35"/>
    </row>
    <row r="48" spans="1:28" ht="12.75" customHeight="1" x14ac:dyDescent="0.15">
      <c r="A48" s="41">
        <v>45</v>
      </c>
      <c r="B48" s="62" t="str">
        <f>IF(ISERROR(VLOOKUP($P$1&amp;$U$1&amp;A48,STEP②【抽出】!$B$3:$O$299,6,FALSE)),"",VLOOKUP($P$1&amp;$U$1&amp;A48,STEP②【抽出】!$B$3:$O$299,6,FALSE))</f>
        <v/>
      </c>
      <c r="C48" s="62"/>
      <c r="D48" s="62"/>
      <c r="E48" s="63" t="str">
        <f>IF(ISERROR(VLOOKUP($P$1&amp;$U$1&amp;A48,STEP②【抽出】!$B$3:$O$299,7,FALSE)),"",VLOOKUP($P$1&amp;$U$1&amp;A48,STEP②【抽出】!$B$3:$O$299,7,FALSE))</f>
        <v/>
      </c>
      <c r="F48" s="63"/>
      <c r="G48" s="57" t="str">
        <f>IF(ISERROR(VLOOKUP($P$1&amp;$U$1&amp;A48,STEP②【抽出】!$B$3:$O$299,8,FALSE)),"",VLOOKUP($P$1&amp;$U$1&amp;A48,STEP②【抽出】!$B$3:$O$299,8,FALSE))</f>
        <v/>
      </c>
      <c r="H48" s="57"/>
      <c r="I48" s="63" t="str">
        <f>IF(ISERROR(VLOOKUP($P$1&amp;$U$1&amp;A48,STEP②【抽出】!$B$3:$O$299,9,FALSE)),"",VLOOKUP($P$1&amp;$U$1&amp;A48,STEP②【抽出】!$B$3:$O$299,9,FALSE))</f>
        <v/>
      </c>
      <c r="J48" s="63"/>
      <c r="K48" s="63"/>
      <c r="L48" s="63"/>
      <c r="M48" s="69" t="str">
        <f>IF(ISERROR(VLOOKUP($P$1&amp;$U$1&amp;A48,STEP②【抽出】!$B$3:$O$299,10,FALSE)),"",VLOOKUP($P$1&amp;$U$1&amp;A48,STEP②【抽出】!$B$3:$O$299,10,FALSE))</f>
        <v/>
      </c>
      <c r="N48" s="69"/>
      <c r="O48" s="69"/>
      <c r="P48" s="42" t="str">
        <f>IF(ISERROR(VLOOKUP($P$1&amp;$U$1&amp;A48,STEP②【抽出】!$B$3:$O$299,11,FALSE)),"",VLOOKUP($P$1&amp;$U$1&amp;A48,STEP②【抽出】!$B$3:$O$299,11,FALSE))</f>
        <v/>
      </c>
      <c r="Q48" s="62" t="str">
        <f>IF(ISERROR(VLOOKUP($P$1&amp;$U$1&amp;A48,STEP②【抽出】!$B$3:$O$299,12,FALSE)),"",VLOOKUP($P$1&amp;$U$1&amp;A48,STEP②【抽出】!$B$3:$O$299,12,FALSE))</f>
        <v/>
      </c>
      <c r="R48" s="62"/>
      <c r="S48" s="62"/>
      <c r="T48" s="43" t="str">
        <f>IF(ISERROR(VLOOKUP($P$1&amp;$U$1&amp;A48,STEP②【抽出】!$B$3:$O$299,13,FALSE)),"",VLOOKUP($P$1&amp;$U$1&amp;A48,STEP②【抽出】!$B$3:$O$299,13,FALSE))</f>
        <v/>
      </c>
      <c r="U48" s="44" t="str">
        <f>IF(ISERROR(VLOOKUP($P$1&amp;$U$1&amp;A48,STEP②【抽出】!$B$3:$O$299,14,FALSE)),"",VLOOKUP($P$1&amp;$U$1&amp;A48,STEP②【抽出】!$B$3:$O$299,14,FALSE))</f>
        <v/>
      </c>
      <c r="V48" s="45"/>
      <c r="W48" s="34"/>
      <c r="AB48" s="35"/>
    </row>
    <row r="49" spans="1:28" ht="12.75" customHeight="1" x14ac:dyDescent="0.15">
      <c r="A49" s="36">
        <v>46</v>
      </c>
      <c r="B49" s="64" t="str">
        <f>IF(ISERROR(VLOOKUP($P$1&amp;$U$1&amp;A49,STEP②【抽出】!$B$3:$O$299,6,FALSE)),"",VLOOKUP($P$1&amp;$U$1&amp;A49,STEP②【抽出】!$B$3:$O$299,6,FALSE))</f>
        <v/>
      </c>
      <c r="C49" s="64"/>
      <c r="D49" s="64"/>
      <c r="E49" s="65" t="str">
        <f>IF(ISERROR(VLOOKUP($P$1&amp;$U$1&amp;A49,STEP②【抽出】!$B$3:$O$299,7,FALSE)),"",VLOOKUP($P$1&amp;$U$1&amp;A49,STEP②【抽出】!$B$3:$O$299,7,FALSE))</f>
        <v/>
      </c>
      <c r="F49" s="65"/>
      <c r="G49" s="56" t="str">
        <f>IF(ISERROR(VLOOKUP($P$1&amp;$U$1&amp;A49,STEP②【抽出】!$B$3:$O$299,8,FALSE)),"",VLOOKUP($P$1&amp;$U$1&amp;A49,STEP②【抽出】!$B$3:$O$299,8,FALSE))</f>
        <v/>
      </c>
      <c r="H49" s="56"/>
      <c r="I49" s="65" t="str">
        <f>IF(ISERROR(VLOOKUP($P$1&amp;$U$1&amp;A49,STEP②【抽出】!$B$3:$O$299,9,FALSE)),"",VLOOKUP($P$1&amp;$U$1&amp;A49,STEP②【抽出】!$B$3:$O$299,9,FALSE))</f>
        <v/>
      </c>
      <c r="J49" s="65"/>
      <c r="K49" s="65"/>
      <c r="L49" s="65"/>
      <c r="M49" s="68" t="str">
        <f>IF(ISERROR(VLOOKUP($P$1&amp;$U$1&amp;A49,STEP②【抽出】!$B$3:$O$299,10,FALSE)),"",VLOOKUP($P$1&amp;$U$1&amp;A49,STEP②【抽出】!$B$3:$O$299,10,FALSE))</f>
        <v/>
      </c>
      <c r="N49" s="68"/>
      <c r="O49" s="68"/>
      <c r="P49" s="37" t="str">
        <f>IF(ISERROR(VLOOKUP($P$1&amp;$U$1&amp;A49,STEP②【抽出】!$B$3:$O$299,11,FALSE)),"",VLOOKUP($P$1&amp;$U$1&amp;A49,STEP②【抽出】!$B$3:$O$299,11,FALSE))</f>
        <v/>
      </c>
      <c r="Q49" s="64" t="str">
        <f>IF(ISERROR(VLOOKUP($P$1&amp;$U$1&amp;A49,STEP②【抽出】!$B$3:$O$299,12,FALSE)),"",VLOOKUP($P$1&amp;$U$1&amp;A49,STEP②【抽出】!$B$3:$O$299,12,FALSE))</f>
        <v/>
      </c>
      <c r="R49" s="64"/>
      <c r="S49" s="64"/>
      <c r="T49" s="38" t="str">
        <f>IF(ISERROR(VLOOKUP($P$1&amp;$U$1&amp;A49,STEP②【抽出】!$B$3:$O$299,13,FALSE)),"",VLOOKUP($P$1&amp;$U$1&amp;A49,STEP②【抽出】!$B$3:$O$299,13,FALSE))</f>
        <v/>
      </c>
      <c r="U49" s="39" t="str">
        <f>IF(ISERROR(VLOOKUP($P$1&amp;$U$1&amp;A49,STEP②【抽出】!$B$3:$O$299,14,FALSE)),"",VLOOKUP($P$1&amp;$U$1&amp;A49,STEP②【抽出】!$B$3:$O$299,14,FALSE))</f>
        <v/>
      </c>
      <c r="V49" s="40"/>
      <c r="W49" s="34"/>
      <c r="AB49" s="35"/>
    </row>
    <row r="50" spans="1:28" ht="12.75" customHeight="1" x14ac:dyDescent="0.15">
      <c r="A50" s="41">
        <v>47</v>
      </c>
      <c r="B50" s="62" t="str">
        <f>IF(ISERROR(VLOOKUP($P$1&amp;$U$1&amp;A50,STEP②【抽出】!$B$3:$O$299,6,FALSE)),"",VLOOKUP($P$1&amp;$U$1&amp;A50,STEP②【抽出】!$B$3:$O$299,6,FALSE))</f>
        <v/>
      </c>
      <c r="C50" s="62"/>
      <c r="D50" s="62"/>
      <c r="E50" s="63" t="str">
        <f>IF(ISERROR(VLOOKUP($P$1&amp;$U$1&amp;A50,STEP②【抽出】!$B$3:$O$299,7,FALSE)),"",VLOOKUP($P$1&amp;$U$1&amp;A50,STEP②【抽出】!$B$3:$O$299,7,FALSE))</f>
        <v/>
      </c>
      <c r="F50" s="63"/>
      <c r="G50" s="57" t="str">
        <f>IF(ISERROR(VLOOKUP($P$1&amp;$U$1&amp;A50,STEP②【抽出】!$B$3:$O$299,8,FALSE)),"",VLOOKUP($P$1&amp;$U$1&amp;A50,STEP②【抽出】!$B$3:$O$299,8,FALSE))</f>
        <v/>
      </c>
      <c r="H50" s="57"/>
      <c r="I50" s="63" t="str">
        <f>IF(ISERROR(VLOOKUP($P$1&amp;$U$1&amp;A50,STEP②【抽出】!$B$3:$O$299,9,FALSE)),"",VLOOKUP($P$1&amp;$U$1&amp;A50,STEP②【抽出】!$B$3:$O$299,9,FALSE))</f>
        <v/>
      </c>
      <c r="J50" s="63"/>
      <c r="K50" s="63"/>
      <c r="L50" s="63"/>
      <c r="M50" s="69" t="str">
        <f>IF(ISERROR(VLOOKUP($P$1&amp;$U$1&amp;A50,STEP②【抽出】!$B$3:$O$299,10,FALSE)),"",VLOOKUP($P$1&amp;$U$1&amp;A50,STEP②【抽出】!$B$3:$O$299,10,FALSE))</f>
        <v/>
      </c>
      <c r="N50" s="69"/>
      <c r="O50" s="69"/>
      <c r="P50" s="42" t="str">
        <f>IF(ISERROR(VLOOKUP($P$1&amp;$U$1&amp;A50,STEP②【抽出】!$B$3:$O$299,11,FALSE)),"",VLOOKUP($P$1&amp;$U$1&amp;A50,STEP②【抽出】!$B$3:$O$299,11,FALSE))</f>
        <v/>
      </c>
      <c r="Q50" s="62" t="str">
        <f>IF(ISERROR(VLOOKUP($P$1&amp;$U$1&amp;A50,STEP②【抽出】!$B$3:$O$299,12,FALSE)),"",VLOOKUP($P$1&amp;$U$1&amp;A50,STEP②【抽出】!$B$3:$O$299,12,FALSE))</f>
        <v/>
      </c>
      <c r="R50" s="62"/>
      <c r="S50" s="62"/>
      <c r="T50" s="43" t="str">
        <f>IF(ISERROR(VLOOKUP($P$1&amp;$U$1&amp;A50,STEP②【抽出】!$B$3:$O$299,13,FALSE)),"",VLOOKUP($P$1&amp;$U$1&amp;A50,STEP②【抽出】!$B$3:$O$299,13,FALSE))</f>
        <v/>
      </c>
      <c r="U50" s="44" t="str">
        <f>IF(ISERROR(VLOOKUP($P$1&amp;$U$1&amp;A50,STEP②【抽出】!$B$3:$O$299,14,FALSE)),"",VLOOKUP($P$1&amp;$U$1&amp;A50,STEP②【抽出】!$B$3:$O$299,14,FALSE))</f>
        <v/>
      </c>
      <c r="V50" s="45"/>
      <c r="W50" s="34"/>
      <c r="AB50" s="35"/>
    </row>
    <row r="51" spans="1:28" ht="12.75" customHeight="1" x14ac:dyDescent="0.15">
      <c r="A51" s="36">
        <v>48</v>
      </c>
      <c r="B51" s="64" t="str">
        <f>IF(ISERROR(VLOOKUP($P$1&amp;$U$1&amp;A51,STEP②【抽出】!$B$3:$O$299,6,FALSE)),"",VLOOKUP($P$1&amp;$U$1&amp;A51,STEP②【抽出】!$B$3:$O$299,6,FALSE))</f>
        <v/>
      </c>
      <c r="C51" s="64"/>
      <c r="D51" s="64"/>
      <c r="E51" s="65" t="str">
        <f>IF(ISERROR(VLOOKUP($P$1&amp;$U$1&amp;A51,STEP②【抽出】!$B$3:$O$299,7,FALSE)),"",VLOOKUP($P$1&amp;$U$1&amp;A51,STEP②【抽出】!$B$3:$O$299,7,FALSE))</f>
        <v/>
      </c>
      <c r="F51" s="65"/>
      <c r="G51" s="56" t="str">
        <f>IF(ISERROR(VLOOKUP($P$1&amp;$U$1&amp;A51,STEP②【抽出】!$B$3:$O$299,8,FALSE)),"",VLOOKUP($P$1&amp;$U$1&amp;A51,STEP②【抽出】!$B$3:$O$299,8,FALSE))</f>
        <v/>
      </c>
      <c r="H51" s="56"/>
      <c r="I51" s="65" t="str">
        <f>IF(ISERROR(VLOOKUP($P$1&amp;$U$1&amp;A51,STEP②【抽出】!$B$3:$O$299,9,FALSE)),"",VLOOKUP($P$1&amp;$U$1&amp;A51,STEP②【抽出】!$B$3:$O$299,9,FALSE))</f>
        <v/>
      </c>
      <c r="J51" s="65"/>
      <c r="K51" s="65"/>
      <c r="L51" s="65"/>
      <c r="M51" s="68" t="str">
        <f>IF(ISERROR(VLOOKUP($P$1&amp;$U$1&amp;A51,STEP②【抽出】!$B$3:$O$299,10,FALSE)),"",VLOOKUP($P$1&amp;$U$1&amp;A51,STEP②【抽出】!$B$3:$O$299,10,FALSE))</f>
        <v/>
      </c>
      <c r="N51" s="68"/>
      <c r="O51" s="68"/>
      <c r="P51" s="37" t="str">
        <f>IF(ISERROR(VLOOKUP($P$1&amp;$U$1&amp;A51,STEP②【抽出】!$B$3:$O$299,11,FALSE)),"",VLOOKUP($P$1&amp;$U$1&amp;A51,STEP②【抽出】!$B$3:$O$299,11,FALSE))</f>
        <v/>
      </c>
      <c r="Q51" s="64" t="str">
        <f>IF(ISERROR(VLOOKUP($P$1&amp;$U$1&amp;A51,STEP②【抽出】!$B$3:$O$299,12,FALSE)),"",VLOOKUP($P$1&amp;$U$1&amp;A51,STEP②【抽出】!$B$3:$O$299,12,FALSE))</f>
        <v/>
      </c>
      <c r="R51" s="64"/>
      <c r="S51" s="64"/>
      <c r="T51" s="38" t="str">
        <f>IF(ISERROR(VLOOKUP($P$1&amp;$U$1&amp;A51,STEP②【抽出】!$B$3:$O$299,13,FALSE)),"",VLOOKUP($P$1&amp;$U$1&amp;A51,STEP②【抽出】!$B$3:$O$299,13,FALSE))</f>
        <v/>
      </c>
      <c r="U51" s="39" t="str">
        <f>IF(ISERROR(VLOOKUP($P$1&amp;$U$1&amp;A51,STEP②【抽出】!$B$3:$O$299,14,FALSE)),"",VLOOKUP($P$1&amp;$U$1&amp;A51,STEP②【抽出】!$B$3:$O$299,14,FALSE))</f>
        <v/>
      </c>
      <c r="V51" s="40"/>
      <c r="W51" s="34"/>
      <c r="AB51" s="35"/>
    </row>
    <row r="52" spans="1:28" ht="12.75" customHeight="1" x14ac:dyDescent="0.15">
      <c r="A52" s="41">
        <v>49</v>
      </c>
      <c r="B52" s="62" t="str">
        <f>IF(ISERROR(VLOOKUP($P$1&amp;$U$1&amp;A52,STEP②【抽出】!$B$3:$O$299,6,FALSE)),"",VLOOKUP($P$1&amp;$U$1&amp;A52,STEP②【抽出】!$B$3:$O$299,6,FALSE))</f>
        <v/>
      </c>
      <c r="C52" s="62"/>
      <c r="D52" s="62"/>
      <c r="E52" s="63" t="str">
        <f>IF(ISERROR(VLOOKUP($P$1&amp;$U$1&amp;A52,STEP②【抽出】!$B$3:$O$299,7,FALSE)),"",VLOOKUP($P$1&amp;$U$1&amp;A52,STEP②【抽出】!$B$3:$O$299,7,FALSE))</f>
        <v/>
      </c>
      <c r="F52" s="63"/>
      <c r="G52" s="57" t="str">
        <f>IF(ISERROR(VLOOKUP($P$1&amp;$U$1&amp;A52,STEP②【抽出】!$B$3:$O$299,8,FALSE)),"",VLOOKUP($P$1&amp;$U$1&amp;A52,STEP②【抽出】!$B$3:$O$299,8,FALSE))</f>
        <v/>
      </c>
      <c r="H52" s="57"/>
      <c r="I52" s="63" t="str">
        <f>IF(ISERROR(VLOOKUP($P$1&amp;$U$1&amp;A52,STEP②【抽出】!$B$3:$O$299,9,FALSE)),"",VLOOKUP($P$1&amp;$U$1&amp;A52,STEP②【抽出】!$B$3:$O$299,9,FALSE))</f>
        <v/>
      </c>
      <c r="J52" s="63"/>
      <c r="K52" s="63"/>
      <c r="L52" s="63"/>
      <c r="M52" s="69" t="str">
        <f>IF(ISERROR(VLOOKUP($P$1&amp;$U$1&amp;A52,STEP②【抽出】!$B$3:$O$299,10,FALSE)),"",VLOOKUP($P$1&amp;$U$1&amp;A52,STEP②【抽出】!$B$3:$O$299,10,FALSE))</f>
        <v/>
      </c>
      <c r="N52" s="69"/>
      <c r="O52" s="69"/>
      <c r="P52" s="42" t="str">
        <f>IF(ISERROR(VLOOKUP($P$1&amp;$U$1&amp;A52,STEP②【抽出】!$B$3:$O$299,11,FALSE)),"",VLOOKUP($P$1&amp;$U$1&amp;A52,STEP②【抽出】!$B$3:$O$299,11,FALSE))</f>
        <v/>
      </c>
      <c r="Q52" s="62" t="str">
        <f>IF(ISERROR(VLOOKUP($P$1&amp;$U$1&amp;A52,STEP②【抽出】!$B$3:$O$299,12,FALSE)),"",VLOOKUP($P$1&amp;$U$1&amp;A52,STEP②【抽出】!$B$3:$O$299,12,FALSE))</f>
        <v/>
      </c>
      <c r="R52" s="62"/>
      <c r="S52" s="62"/>
      <c r="T52" s="43" t="str">
        <f>IF(ISERROR(VLOOKUP($P$1&amp;$U$1&amp;A52,STEP②【抽出】!$B$3:$O$299,13,FALSE)),"",VLOOKUP($P$1&amp;$U$1&amp;A52,STEP②【抽出】!$B$3:$O$299,13,FALSE))</f>
        <v/>
      </c>
      <c r="U52" s="44" t="str">
        <f>IF(ISERROR(VLOOKUP($P$1&amp;$U$1&amp;A52,STEP②【抽出】!$B$3:$O$299,14,FALSE)),"",VLOOKUP($P$1&amp;$U$1&amp;A52,STEP②【抽出】!$B$3:$O$299,14,FALSE))</f>
        <v/>
      </c>
      <c r="V52" s="45"/>
      <c r="W52" s="34"/>
      <c r="AB52" s="35"/>
    </row>
    <row r="53" spans="1:28" ht="12.75" customHeight="1" thickBot="1" x14ac:dyDescent="0.2">
      <c r="A53" s="46">
        <v>50</v>
      </c>
      <c r="B53" s="60" t="str">
        <f>IF(ISERROR(VLOOKUP($P$1&amp;$U$1&amp;A53,STEP②【抽出】!$B$3:$O$299,6,FALSE)),"",VLOOKUP($P$1&amp;$U$1&amp;A53,STEP②【抽出】!$B$3:$O$299,6,FALSE))</f>
        <v/>
      </c>
      <c r="C53" s="60"/>
      <c r="D53" s="60"/>
      <c r="E53" s="61" t="str">
        <f>IF(ISERROR(VLOOKUP($P$1&amp;$U$1&amp;A53,STEP②【抽出】!$B$3:$O$299,7,FALSE)),"",VLOOKUP($P$1&amp;$U$1&amp;A53,STEP②【抽出】!$B$3:$O$299,7,FALSE))</f>
        <v/>
      </c>
      <c r="F53" s="61"/>
      <c r="G53" s="58" t="str">
        <f>IF(ISERROR(VLOOKUP($P$1&amp;$U$1&amp;A53,STEP②【抽出】!$B$3:$O$299,8,FALSE)),"",VLOOKUP($P$1&amp;$U$1&amp;A53,STEP②【抽出】!$B$3:$O$299,8,FALSE))</f>
        <v/>
      </c>
      <c r="H53" s="58"/>
      <c r="I53" s="61" t="str">
        <f>IF(ISERROR(VLOOKUP($P$1&amp;$U$1&amp;A53,STEP②【抽出】!$B$3:$O$299,9,FALSE)),"",VLOOKUP($P$1&amp;$U$1&amp;A53,STEP②【抽出】!$B$3:$O$299,9,FALSE))</f>
        <v/>
      </c>
      <c r="J53" s="61"/>
      <c r="K53" s="61"/>
      <c r="L53" s="61"/>
      <c r="M53" s="70" t="str">
        <f>IF(ISERROR(VLOOKUP($P$1&amp;$U$1&amp;A53,STEP②【抽出】!$B$3:$O$299,10,FALSE)),"",VLOOKUP($P$1&amp;$U$1&amp;A53,STEP②【抽出】!$B$3:$O$299,10,FALSE))</f>
        <v/>
      </c>
      <c r="N53" s="70"/>
      <c r="O53" s="70"/>
      <c r="P53" s="47" t="str">
        <f>IF(ISERROR(VLOOKUP($P$1&amp;$U$1&amp;A53,STEP②【抽出】!$B$3:$O$299,11,FALSE)),"",VLOOKUP($P$1&amp;$U$1&amp;A53,STEP②【抽出】!$B$3:$O$299,11,FALSE))</f>
        <v/>
      </c>
      <c r="Q53" s="60" t="str">
        <f>IF(ISERROR(VLOOKUP($P$1&amp;$U$1&amp;A53,STEP②【抽出】!$B$3:$O$299,12,FALSE)),"",VLOOKUP($P$1&amp;$U$1&amp;A53,STEP②【抽出】!$B$3:$O$299,12,FALSE))</f>
        <v/>
      </c>
      <c r="R53" s="60"/>
      <c r="S53" s="60"/>
      <c r="T53" s="48" t="str">
        <f>IF(ISERROR(VLOOKUP($P$1&amp;$U$1&amp;A53,STEP②【抽出】!$B$3:$O$299,13,FALSE)),"",VLOOKUP($P$1&amp;$U$1&amp;A53,STEP②【抽出】!$B$3:$O$299,13,FALSE))</f>
        <v/>
      </c>
      <c r="U53" s="49" t="str">
        <f>IF(ISERROR(VLOOKUP($P$1&amp;$U$1&amp;A53,STEP②【抽出】!$B$3:$O$299,14,FALSE)),"",VLOOKUP($P$1&amp;$U$1&amp;A53,STEP②【抽出】!$B$3:$O$299,14,FALSE))</f>
        <v/>
      </c>
      <c r="V53" s="50"/>
      <c r="W53" s="34"/>
      <c r="AB53" s="35"/>
    </row>
    <row r="54" spans="1:28" ht="12.75" customHeight="1" x14ac:dyDescent="0.15">
      <c r="A54" s="29">
        <v>51</v>
      </c>
      <c r="B54" s="66" t="str">
        <f>IF(ISERROR(VLOOKUP($P$1&amp;$U$1&amp;A54,STEP②【抽出】!$B$3:$O$299,6,FALSE)),"",VLOOKUP($P$1&amp;$U$1&amp;A54,STEP②【抽出】!$B$3:$O$299,6,FALSE))</f>
        <v/>
      </c>
      <c r="C54" s="66"/>
      <c r="D54" s="66"/>
      <c r="E54" s="67" t="str">
        <f>IF(ISERROR(VLOOKUP($P$1&amp;$U$1&amp;A54,STEP②【抽出】!$B$3:$O$299,7,FALSE)),"",VLOOKUP($P$1&amp;$U$1&amp;A54,STEP②【抽出】!$B$3:$O$299,7,FALSE))</f>
        <v/>
      </c>
      <c r="F54" s="67"/>
      <c r="G54" s="59" t="str">
        <f>IF(ISERROR(VLOOKUP($P$1&amp;$U$1&amp;A54,STEP②【抽出】!$B$3:$O$299,8,FALSE)),"",VLOOKUP($P$1&amp;$U$1&amp;A54,STEP②【抽出】!$B$3:$O$299,8,FALSE))</f>
        <v/>
      </c>
      <c r="H54" s="59"/>
      <c r="I54" s="67" t="str">
        <f>IF(ISERROR(VLOOKUP($P$1&amp;$U$1&amp;A54,STEP②【抽出】!$B$3:$O$299,9,FALSE)),"",VLOOKUP($P$1&amp;$U$1&amp;A54,STEP②【抽出】!$B$3:$O$299,9,FALSE))</f>
        <v/>
      </c>
      <c r="J54" s="67"/>
      <c r="K54" s="67"/>
      <c r="L54" s="67"/>
      <c r="M54" s="71" t="str">
        <f>IF(ISERROR(VLOOKUP($P$1&amp;$U$1&amp;A54,STEP②【抽出】!$B$3:$O$299,10,FALSE)),"",VLOOKUP($P$1&amp;$U$1&amp;A54,STEP②【抽出】!$B$3:$O$299,10,FALSE))</f>
        <v/>
      </c>
      <c r="N54" s="71"/>
      <c r="O54" s="71"/>
      <c r="P54" s="30" t="str">
        <f>IF(ISERROR(VLOOKUP($P$1&amp;$U$1&amp;A54,STEP②【抽出】!$B$3:$O$299,11,FALSE)),"",VLOOKUP($P$1&amp;$U$1&amp;A54,STEP②【抽出】!$B$3:$O$299,11,FALSE))</f>
        <v/>
      </c>
      <c r="Q54" s="66" t="str">
        <f>IF(ISERROR(VLOOKUP($P$1&amp;$U$1&amp;A54,STEP②【抽出】!$B$3:$O$299,12,FALSE)),"",VLOOKUP($P$1&amp;$U$1&amp;A54,STEP②【抽出】!$B$3:$O$299,12,FALSE))</f>
        <v/>
      </c>
      <c r="R54" s="66"/>
      <c r="S54" s="66"/>
      <c r="T54" s="31" t="str">
        <f>IF(ISERROR(VLOOKUP($P$1&amp;$U$1&amp;A54,STEP②【抽出】!$B$3:$O$299,13,FALSE)),"",VLOOKUP($P$1&amp;$U$1&amp;A54,STEP②【抽出】!$B$3:$O$299,13,FALSE))</f>
        <v/>
      </c>
      <c r="U54" s="32" t="str">
        <f>IF(ISERROR(VLOOKUP($P$1&amp;$U$1&amp;A54,STEP②【抽出】!$B$3:$O$299,14,FALSE)),"",VLOOKUP($P$1&amp;$U$1&amp;A54,STEP②【抽出】!$B$3:$O$299,14,FALSE))</f>
        <v/>
      </c>
      <c r="V54" s="33"/>
      <c r="W54" s="34"/>
      <c r="AB54" s="35"/>
    </row>
    <row r="55" spans="1:28" ht="12.75" customHeight="1" x14ac:dyDescent="0.15">
      <c r="A55" s="36">
        <v>52</v>
      </c>
      <c r="B55" s="64" t="str">
        <f>IF(ISERROR(VLOOKUP($P$1&amp;$U$1&amp;A55,STEP②【抽出】!$B$3:$O$299,6,FALSE)),"",VLOOKUP($P$1&amp;$U$1&amp;A55,STEP②【抽出】!$B$3:$O$299,6,FALSE))</f>
        <v/>
      </c>
      <c r="C55" s="64"/>
      <c r="D55" s="64"/>
      <c r="E55" s="65" t="str">
        <f>IF(ISERROR(VLOOKUP($P$1&amp;$U$1&amp;A55,STEP②【抽出】!$B$3:$O$299,7,FALSE)),"",VLOOKUP($P$1&amp;$U$1&amp;A55,STEP②【抽出】!$B$3:$O$299,7,FALSE))</f>
        <v/>
      </c>
      <c r="F55" s="65"/>
      <c r="G55" s="56" t="str">
        <f>IF(ISERROR(VLOOKUP($P$1&amp;$U$1&amp;A55,STEP②【抽出】!$B$3:$O$299,8,FALSE)),"",VLOOKUP($P$1&amp;$U$1&amp;A55,STEP②【抽出】!$B$3:$O$299,8,FALSE))</f>
        <v/>
      </c>
      <c r="H55" s="56"/>
      <c r="I55" s="65" t="str">
        <f>IF(ISERROR(VLOOKUP($P$1&amp;$U$1&amp;A55,STEP②【抽出】!$B$3:$O$299,9,FALSE)),"",VLOOKUP($P$1&amp;$U$1&amp;A55,STEP②【抽出】!$B$3:$O$299,9,FALSE))</f>
        <v/>
      </c>
      <c r="J55" s="65"/>
      <c r="K55" s="65"/>
      <c r="L55" s="65"/>
      <c r="M55" s="68" t="str">
        <f>IF(ISERROR(VLOOKUP($P$1&amp;$U$1&amp;A55,STEP②【抽出】!$B$3:$O$299,10,FALSE)),"",VLOOKUP($P$1&amp;$U$1&amp;A55,STEP②【抽出】!$B$3:$O$299,10,FALSE))</f>
        <v/>
      </c>
      <c r="N55" s="68"/>
      <c r="O55" s="68"/>
      <c r="P55" s="37" t="str">
        <f>IF(ISERROR(VLOOKUP($P$1&amp;$U$1&amp;A55,STEP②【抽出】!$B$3:$O$299,11,FALSE)),"",VLOOKUP($P$1&amp;$U$1&amp;A55,STEP②【抽出】!$B$3:$O$299,11,FALSE))</f>
        <v/>
      </c>
      <c r="Q55" s="64" t="str">
        <f>IF(ISERROR(VLOOKUP($P$1&amp;$U$1&amp;A55,STEP②【抽出】!$B$3:$O$299,12,FALSE)),"",VLOOKUP($P$1&amp;$U$1&amp;A55,STEP②【抽出】!$B$3:$O$299,12,FALSE))</f>
        <v/>
      </c>
      <c r="R55" s="64"/>
      <c r="S55" s="64"/>
      <c r="T55" s="38" t="str">
        <f>IF(ISERROR(VLOOKUP($P$1&amp;$U$1&amp;A55,STEP②【抽出】!$B$3:$O$299,13,FALSE)),"",VLOOKUP($P$1&amp;$U$1&amp;A55,STEP②【抽出】!$B$3:$O$299,13,FALSE))</f>
        <v/>
      </c>
      <c r="U55" s="39" t="str">
        <f>IF(ISERROR(VLOOKUP($P$1&amp;$U$1&amp;A55,STEP②【抽出】!$B$3:$O$299,14,FALSE)),"",VLOOKUP($P$1&amp;$U$1&amp;A55,STEP②【抽出】!$B$3:$O$299,14,FALSE))</f>
        <v/>
      </c>
      <c r="V55" s="40"/>
      <c r="W55" s="34"/>
      <c r="AB55" s="35"/>
    </row>
    <row r="56" spans="1:28" ht="12.75" customHeight="1" x14ac:dyDescent="0.15">
      <c r="A56" s="41">
        <v>53</v>
      </c>
      <c r="B56" s="62" t="str">
        <f>IF(ISERROR(VLOOKUP($P$1&amp;$U$1&amp;A56,STEP②【抽出】!$B$3:$O$299,6,FALSE)),"",VLOOKUP($P$1&amp;$U$1&amp;A56,STEP②【抽出】!$B$3:$O$299,6,FALSE))</f>
        <v/>
      </c>
      <c r="C56" s="62"/>
      <c r="D56" s="62"/>
      <c r="E56" s="63" t="str">
        <f>IF(ISERROR(VLOOKUP($P$1&amp;$U$1&amp;A56,STEP②【抽出】!$B$3:$O$299,7,FALSE)),"",VLOOKUP($P$1&amp;$U$1&amp;A56,STEP②【抽出】!$B$3:$O$299,7,FALSE))</f>
        <v/>
      </c>
      <c r="F56" s="63"/>
      <c r="G56" s="57" t="str">
        <f>IF(ISERROR(VLOOKUP($P$1&amp;$U$1&amp;A56,STEP②【抽出】!$B$3:$O$299,8,FALSE)),"",VLOOKUP($P$1&amp;$U$1&amp;A56,STEP②【抽出】!$B$3:$O$299,8,FALSE))</f>
        <v/>
      </c>
      <c r="H56" s="57"/>
      <c r="I56" s="63" t="str">
        <f>IF(ISERROR(VLOOKUP($P$1&amp;$U$1&amp;A56,STEP②【抽出】!$B$3:$O$299,9,FALSE)),"",VLOOKUP($P$1&amp;$U$1&amp;A56,STEP②【抽出】!$B$3:$O$299,9,FALSE))</f>
        <v/>
      </c>
      <c r="J56" s="63"/>
      <c r="K56" s="63"/>
      <c r="L56" s="63"/>
      <c r="M56" s="69" t="str">
        <f>IF(ISERROR(VLOOKUP($P$1&amp;$U$1&amp;A56,STEP②【抽出】!$B$3:$O$299,10,FALSE)),"",VLOOKUP($P$1&amp;$U$1&amp;A56,STEP②【抽出】!$B$3:$O$299,10,FALSE))</f>
        <v/>
      </c>
      <c r="N56" s="69"/>
      <c r="O56" s="69"/>
      <c r="P56" s="42" t="str">
        <f>IF(ISERROR(VLOOKUP($P$1&amp;$U$1&amp;A56,STEP②【抽出】!$B$3:$O$299,11,FALSE)),"",VLOOKUP($P$1&amp;$U$1&amp;A56,STEP②【抽出】!$B$3:$O$299,11,FALSE))</f>
        <v/>
      </c>
      <c r="Q56" s="62" t="str">
        <f>IF(ISERROR(VLOOKUP($P$1&amp;$U$1&amp;A56,STEP②【抽出】!$B$3:$O$299,12,FALSE)),"",VLOOKUP($P$1&amp;$U$1&amp;A56,STEP②【抽出】!$B$3:$O$299,12,FALSE))</f>
        <v/>
      </c>
      <c r="R56" s="62"/>
      <c r="S56" s="62"/>
      <c r="T56" s="43" t="str">
        <f>IF(ISERROR(VLOOKUP($P$1&amp;$U$1&amp;A56,STEP②【抽出】!$B$3:$O$299,13,FALSE)),"",VLOOKUP($P$1&amp;$U$1&amp;A56,STEP②【抽出】!$B$3:$O$299,13,FALSE))</f>
        <v/>
      </c>
      <c r="U56" s="44" t="str">
        <f>IF(ISERROR(VLOOKUP($P$1&amp;$U$1&amp;A56,STEP②【抽出】!$B$3:$O$299,14,FALSE)),"",VLOOKUP($P$1&amp;$U$1&amp;A56,STEP②【抽出】!$B$3:$O$299,14,FALSE))</f>
        <v/>
      </c>
      <c r="V56" s="45"/>
      <c r="W56" s="34"/>
      <c r="AB56" s="35"/>
    </row>
    <row r="57" spans="1:28" ht="12.75" customHeight="1" x14ac:dyDescent="0.15">
      <c r="A57" s="36">
        <v>54</v>
      </c>
      <c r="B57" s="64" t="str">
        <f>IF(ISERROR(VLOOKUP($P$1&amp;$U$1&amp;A57,STEP②【抽出】!$B$3:$O$299,6,FALSE)),"",VLOOKUP($P$1&amp;$U$1&amp;A57,STEP②【抽出】!$B$3:$O$299,6,FALSE))</f>
        <v/>
      </c>
      <c r="C57" s="64"/>
      <c r="D57" s="64"/>
      <c r="E57" s="65" t="str">
        <f>IF(ISERROR(VLOOKUP($P$1&amp;$U$1&amp;A57,STEP②【抽出】!$B$3:$O$299,7,FALSE)),"",VLOOKUP($P$1&amp;$U$1&amp;A57,STEP②【抽出】!$B$3:$O$299,7,FALSE))</f>
        <v/>
      </c>
      <c r="F57" s="65"/>
      <c r="G57" s="56" t="str">
        <f>IF(ISERROR(VLOOKUP($P$1&amp;$U$1&amp;A57,STEP②【抽出】!$B$3:$O$299,8,FALSE)),"",VLOOKUP($P$1&amp;$U$1&amp;A57,STEP②【抽出】!$B$3:$O$299,8,FALSE))</f>
        <v/>
      </c>
      <c r="H57" s="56"/>
      <c r="I57" s="65" t="str">
        <f>IF(ISERROR(VLOOKUP($P$1&amp;$U$1&amp;A57,STEP②【抽出】!$B$3:$O$299,9,FALSE)),"",VLOOKUP($P$1&amp;$U$1&amp;A57,STEP②【抽出】!$B$3:$O$299,9,FALSE))</f>
        <v/>
      </c>
      <c r="J57" s="65"/>
      <c r="K57" s="65"/>
      <c r="L57" s="65"/>
      <c r="M57" s="68" t="str">
        <f>IF(ISERROR(VLOOKUP($P$1&amp;$U$1&amp;A57,STEP②【抽出】!$B$3:$O$299,10,FALSE)),"",VLOOKUP($P$1&amp;$U$1&amp;A57,STEP②【抽出】!$B$3:$O$299,10,FALSE))</f>
        <v/>
      </c>
      <c r="N57" s="68"/>
      <c r="O57" s="68"/>
      <c r="P57" s="37" t="str">
        <f>IF(ISERROR(VLOOKUP($P$1&amp;$U$1&amp;A57,STEP②【抽出】!$B$3:$O$299,11,FALSE)),"",VLOOKUP($P$1&amp;$U$1&amp;A57,STEP②【抽出】!$B$3:$O$299,11,FALSE))</f>
        <v/>
      </c>
      <c r="Q57" s="64" t="str">
        <f>IF(ISERROR(VLOOKUP($P$1&amp;$U$1&amp;A57,STEP②【抽出】!$B$3:$O$299,12,FALSE)),"",VLOOKUP($P$1&amp;$U$1&amp;A57,STEP②【抽出】!$B$3:$O$299,12,FALSE))</f>
        <v/>
      </c>
      <c r="R57" s="64"/>
      <c r="S57" s="64"/>
      <c r="T57" s="38" t="str">
        <f>IF(ISERROR(VLOOKUP($P$1&amp;$U$1&amp;A57,STEP②【抽出】!$B$3:$O$299,13,FALSE)),"",VLOOKUP($P$1&amp;$U$1&amp;A57,STEP②【抽出】!$B$3:$O$299,13,FALSE))</f>
        <v/>
      </c>
      <c r="U57" s="39" t="str">
        <f>IF(ISERROR(VLOOKUP($P$1&amp;$U$1&amp;A57,STEP②【抽出】!$B$3:$O$299,14,FALSE)),"",VLOOKUP($P$1&amp;$U$1&amp;A57,STEP②【抽出】!$B$3:$O$299,14,FALSE))</f>
        <v/>
      </c>
      <c r="V57" s="40"/>
      <c r="W57" s="34"/>
      <c r="AB57" s="35"/>
    </row>
    <row r="58" spans="1:28" ht="12.75" customHeight="1" x14ac:dyDescent="0.15">
      <c r="A58" s="41">
        <v>55</v>
      </c>
      <c r="B58" s="62" t="str">
        <f>IF(ISERROR(VLOOKUP($P$1&amp;$U$1&amp;A58,STEP②【抽出】!$B$3:$O$299,6,FALSE)),"",VLOOKUP($P$1&amp;$U$1&amp;A58,STEP②【抽出】!$B$3:$O$299,6,FALSE))</f>
        <v/>
      </c>
      <c r="C58" s="62"/>
      <c r="D58" s="62"/>
      <c r="E58" s="63" t="str">
        <f>IF(ISERROR(VLOOKUP($P$1&amp;$U$1&amp;A58,STEP②【抽出】!$B$3:$O$299,7,FALSE)),"",VLOOKUP($P$1&amp;$U$1&amp;A58,STEP②【抽出】!$B$3:$O$299,7,FALSE))</f>
        <v/>
      </c>
      <c r="F58" s="63"/>
      <c r="G58" s="57" t="str">
        <f>IF(ISERROR(VLOOKUP($P$1&amp;$U$1&amp;A58,STEP②【抽出】!$B$3:$O$299,8,FALSE)),"",VLOOKUP($P$1&amp;$U$1&amp;A58,STEP②【抽出】!$B$3:$O$299,8,FALSE))</f>
        <v/>
      </c>
      <c r="H58" s="57"/>
      <c r="I58" s="63" t="str">
        <f>IF(ISERROR(VLOOKUP($P$1&amp;$U$1&amp;A58,STEP②【抽出】!$B$3:$O$299,9,FALSE)),"",VLOOKUP($P$1&amp;$U$1&amp;A58,STEP②【抽出】!$B$3:$O$299,9,FALSE))</f>
        <v/>
      </c>
      <c r="J58" s="63"/>
      <c r="K58" s="63"/>
      <c r="L58" s="63"/>
      <c r="M58" s="69" t="str">
        <f>IF(ISERROR(VLOOKUP($P$1&amp;$U$1&amp;A58,STEP②【抽出】!$B$3:$O$299,10,FALSE)),"",VLOOKUP($P$1&amp;$U$1&amp;A58,STEP②【抽出】!$B$3:$O$299,10,FALSE))</f>
        <v/>
      </c>
      <c r="N58" s="69"/>
      <c r="O58" s="69"/>
      <c r="P58" s="42" t="str">
        <f>IF(ISERROR(VLOOKUP($P$1&amp;$U$1&amp;A58,STEP②【抽出】!$B$3:$O$299,11,FALSE)),"",VLOOKUP($P$1&amp;$U$1&amp;A58,STEP②【抽出】!$B$3:$O$299,11,FALSE))</f>
        <v/>
      </c>
      <c r="Q58" s="62" t="str">
        <f>IF(ISERROR(VLOOKUP($P$1&amp;$U$1&amp;A58,STEP②【抽出】!$B$3:$O$299,12,FALSE)),"",VLOOKUP($P$1&amp;$U$1&amp;A58,STEP②【抽出】!$B$3:$O$299,12,FALSE))</f>
        <v/>
      </c>
      <c r="R58" s="62"/>
      <c r="S58" s="62"/>
      <c r="T58" s="43" t="str">
        <f>IF(ISERROR(VLOOKUP($P$1&amp;$U$1&amp;A58,STEP②【抽出】!$B$3:$O$299,13,FALSE)),"",VLOOKUP($P$1&amp;$U$1&amp;A58,STEP②【抽出】!$B$3:$O$299,13,FALSE))</f>
        <v/>
      </c>
      <c r="U58" s="44" t="str">
        <f>IF(ISERROR(VLOOKUP($P$1&amp;$U$1&amp;A58,STEP②【抽出】!$B$3:$O$299,14,FALSE)),"",VLOOKUP($P$1&amp;$U$1&amp;A58,STEP②【抽出】!$B$3:$O$299,14,FALSE))</f>
        <v/>
      </c>
      <c r="V58" s="45"/>
      <c r="W58" s="34"/>
      <c r="AB58" s="35"/>
    </row>
    <row r="59" spans="1:28" ht="12.75" customHeight="1" x14ac:dyDescent="0.15">
      <c r="A59" s="36">
        <v>56</v>
      </c>
      <c r="B59" s="64" t="str">
        <f>IF(ISERROR(VLOOKUP($P$1&amp;$U$1&amp;A59,STEP②【抽出】!$B$3:$O$299,6,FALSE)),"",VLOOKUP($P$1&amp;$U$1&amp;A59,STEP②【抽出】!$B$3:$O$299,6,FALSE))</f>
        <v/>
      </c>
      <c r="C59" s="64"/>
      <c r="D59" s="64"/>
      <c r="E59" s="65" t="str">
        <f>IF(ISERROR(VLOOKUP($P$1&amp;$U$1&amp;A59,STEP②【抽出】!$B$3:$O$299,7,FALSE)),"",VLOOKUP($P$1&amp;$U$1&amp;A59,STEP②【抽出】!$B$3:$O$299,7,FALSE))</f>
        <v/>
      </c>
      <c r="F59" s="65"/>
      <c r="G59" s="56" t="str">
        <f>IF(ISERROR(VLOOKUP($P$1&amp;$U$1&amp;A59,STEP②【抽出】!$B$3:$O$299,8,FALSE)),"",VLOOKUP($P$1&amp;$U$1&amp;A59,STEP②【抽出】!$B$3:$O$299,8,FALSE))</f>
        <v/>
      </c>
      <c r="H59" s="56"/>
      <c r="I59" s="65" t="str">
        <f>IF(ISERROR(VLOOKUP($P$1&amp;$U$1&amp;A59,STEP②【抽出】!$B$3:$O$299,9,FALSE)),"",VLOOKUP($P$1&amp;$U$1&amp;A59,STEP②【抽出】!$B$3:$O$299,9,FALSE))</f>
        <v/>
      </c>
      <c r="J59" s="65"/>
      <c r="K59" s="65"/>
      <c r="L59" s="65"/>
      <c r="M59" s="68" t="str">
        <f>IF(ISERROR(VLOOKUP($P$1&amp;$U$1&amp;A59,STEP②【抽出】!$B$3:$O$299,10,FALSE)),"",VLOOKUP($P$1&amp;$U$1&amp;A59,STEP②【抽出】!$B$3:$O$299,10,FALSE))</f>
        <v/>
      </c>
      <c r="N59" s="68"/>
      <c r="O59" s="68"/>
      <c r="P59" s="37" t="str">
        <f>IF(ISERROR(VLOOKUP($P$1&amp;$U$1&amp;A59,STEP②【抽出】!$B$3:$O$299,11,FALSE)),"",VLOOKUP($P$1&amp;$U$1&amp;A59,STEP②【抽出】!$B$3:$O$299,11,FALSE))</f>
        <v/>
      </c>
      <c r="Q59" s="64" t="str">
        <f>IF(ISERROR(VLOOKUP($P$1&amp;$U$1&amp;A59,STEP②【抽出】!$B$3:$O$299,12,FALSE)),"",VLOOKUP($P$1&amp;$U$1&amp;A59,STEP②【抽出】!$B$3:$O$299,12,FALSE))</f>
        <v/>
      </c>
      <c r="R59" s="64"/>
      <c r="S59" s="64"/>
      <c r="T59" s="38" t="str">
        <f>IF(ISERROR(VLOOKUP($P$1&amp;$U$1&amp;A59,STEP②【抽出】!$B$3:$O$299,13,FALSE)),"",VLOOKUP($P$1&amp;$U$1&amp;A59,STEP②【抽出】!$B$3:$O$299,13,FALSE))</f>
        <v/>
      </c>
      <c r="U59" s="39" t="str">
        <f>IF(ISERROR(VLOOKUP($P$1&amp;$U$1&amp;A59,STEP②【抽出】!$B$3:$O$299,14,FALSE)),"",VLOOKUP($P$1&amp;$U$1&amp;A59,STEP②【抽出】!$B$3:$O$299,14,FALSE))</f>
        <v/>
      </c>
      <c r="V59" s="40"/>
      <c r="W59" s="34"/>
      <c r="AB59" s="35"/>
    </row>
    <row r="60" spans="1:28" ht="12.75" customHeight="1" x14ac:dyDescent="0.15">
      <c r="A60" s="41">
        <v>57</v>
      </c>
      <c r="B60" s="62" t="str">
        <f>IF(ISERROR(VLOOKUP($P$1&amp;$U$1&amp;A60,STEP②【抽出】!$B$3:$O$299,6,FALSE)),"",VLOOKUP($P$1&amp;$U$1&amp;A60,STEP②【抽出】!$B$3:$O$299,6,FALSE))</f>
        <v/>
      </c>
      <c r="C60" s="62"/>
      <c r="D60" s="62"/>
      <c r="E60" s="63" t="str">
        <f>IF(ISERROR(VLOOKUP($P$1&amp;$U$1&amp;A60,STEP②【抽出】!$B$3:$O$299,7,FALSE)),"",VLOOKUP($P$1&amp;$U$1&amp;A60,STEP②【抽出】!$B$3:$O$299,7,FALSE))</f>
        <v/>
      </c>
      <c r="F60" s="63"/>
      <c r="G60" s="57" t="str">
        <f>IF(ISERROR(VLOOKUP($P$1&amp;$U$1&amp;A60,STEP②【抽出】!$B$3:$O$299,8,FALSE)),"",VLOOKUP($P$1&amp;$U$1&amp;A60,STEP②【抽出】!$B$3:$O$299,8,FALSE))</f>
        <v/>
      </c>
      <c r="H60" s="57"/>
      <c r="I60" s="63" t="str">
        <f>IF(ISERROR(VLOOKUP($P$1&amp;$U$1&amp;A60,STEP②【抽出】!$B$3:$O$299,9,FALSE)),"",VLOOKUP($P$1&amp;$U$1&amp;A60,STEP②【抽出】!$B$3:$O$299,9,FALSE))</f>
        <v/>
      </c>
      <c r="J60" s="63"/>
      <c r="K60" s="63"/>
      <c r="L60" s="63"/>
      <c r="M60" s="69" t="str">
        <f>IF(ISERROR(VLOOKUP($P$1&amp;$U$1&amp;A60,STEP②【抽出】!$B$3:$O$299,10,FALSE)),"",VLOOKUP($P$1&amp;$U$1&amp;A60,STEP②【抽出】!$B$3:$O$299,10,FALSE))</f>
        <v/>
      </c>
      <c r="N60" s="69"/>
      <c r="O60" s="69"/>
      <c r="P60" s="42" t="str">
        <f>IF(ISERROR(VLOOKUP($P$1&amp;$U$1&amp;A60,STEP②【抽出】!$B$3:$O$299,11,FALSE)),"",VLOOKUP($P$1&amp;$U$1&amp;A60,STEP②【抽出】!$B$3:$O$299,11,FALSE))</f>
        <v/>
      </c>
      <c r="Q60" s="62" t="str">
        <f>IF(ISERROR(VLOOKUP($P$1&amp;$U$1&amp;A60,STEP②【抽出】!$B$3:$O$299,12,FALSE)),"",VLOOKUP($P$1&amp;$U$1&amp;A60,STEP②【抽出】!$B$3:$O$299,12,FALSE))</f>
        <v/>
      </c>
      <c r="R60" s="62"/>
      <c r="S60" s="62"/>
      <c r="T60" s="43" t="str">
        <f>IF(ISERROR(VLOOKUP($P$1&amp;$U$1&amp;A60,STEP②【抽出】!$B$3:$O$299,13,FALSE)),"",VLOOKUP($P$1&amp;$U$1&amp;A60,STEP②【抽出】!$B$3:$O$299,13,FALSE))</f>
        <v/>
      </c>
      <c r="U60" s="44" t="str">
        <f>IF(ISERROR(VLOOKUP($P$1&amp;$U$1&amp;A60,STEP②【抽出】!$B$3:$O$299,14,FALSE)),"",VLOOKUP($P$1&amp;$U$1&amp;A60,STEP②【抽出】!$B$3:$O$299,14,FALSE))</f>
        <v/>
      </c>
      <c r="V60" s="45"/>
      <c r="W60" s="34"/>
    </row>
    <row r="61" spans="1:28" ht="12.75" customHeight="1" x14ac:dyDescent="0.15">
      <c r="A61" s="36">
        <v>58</v>
      </c>
      <c r="B61" s="64" t="str">
        <f>IF(ISERROR(VLOOKUP($P$1&amp;$U$1&amp;A61,STEP②【抽出】!$B$3:$O$299,6,FALSE)),"",VLOOKUP($P$1&amp;$U$1&amp;A61,STEP②【抽出】!$B$3:$O$299,6,FALSE))</f>
        <v/>
      </c>
      <c r="C61" s="64"/>
      <c r="D61" s="64"/>
      <c r="E61" s="65" t="str">
        <f>IF(ISERROR(VLOOKUP($P$1&amp;$U$1&amp;A61,STEP②【抽出】!$B$3:$O$299,7,FALSE)),"",VLOOKUP($P$1&amp;$U$1&amp;A61,STEP②【抽出】!$B$3:$O$299,7,FALSE))</f>
        <v/>
      </c>
      <c r="F61" s="65"/>
      <c r="G61" s="56" t="str">
        <f>IF(ISERROR(VLOOKUP($P$1&amp;$U$1&amp;A61,STEP②【抽出】!$B$3:$O$299,8,FALSE)),"",VLOOKUP($P$1&amp;$U$1&amp;A61,STEP②【抽出】!$B$3:$O$299,8,FALSE))</f>
        <v/>
      </c>
      <c r="H61" s="56"/>
      <c r="I61" s="65" t="str">
        <f>IF(ISERROR(VLOOKUP($P$1&amp;$U$1&amp;A61,STEP②【抽出】!$B$3:$O$299,9,FALSE)),"",VLOOKUP($P$1&amp;$U$1&amp;A61,STEP②【抽出】!$B$3:$O$299,9,FALSE))</f>
        <v/>
      </c>
      <c r="J61" s="65"/>
      <c r="K61" s="65"/>
      <c r="L61" s="65"/>
      <c r="M61" s="68" t="str">
        <f>IF(ISERROR(VLOOKUP($P$1&amp;$U$1&amp;A61,STEP②【抽出】!$B$3:$O$299,10,FALSE)),"",VLOOKUP($P$1&amp;$U$1&amp;A61,STEP②【抽出】!$B$3:$O$299,10,FALSE))</f>
        <v/>
      </c>
      <c r="N61" s="68"/>
      <c r="O61" s="68"/>
      <c r="P61" s="37" t="str">
        <f>IF(ISERROR(VLOOKUP($P$1&amp;$U$1&amp;A61,STEP②【抽出】!$B$3:$O$299,11,FALSE)),"",VLOOKUP($P$1&amp;$U$1&amp;A61,STEP②【抽出】!$B$3:$O$299,11,FALSE))</f>
        <v/>
      </c>
      <c r="Q61" s="64" t="str">
        <f>IF(ISERROR(VLOOKUP($P$1&amp;$U$1&amp;A61,STEP②【抽出】!$B$3:$O$299,12,FALSE)),"",VLOOKUP($P$1&amp;$U$1&amp;A61,STEP②【抽出】!$B$3:$O$299,12,FALSE))</f>
        <v/>
      </c>
      <c r="R61" s="64"/>
      <c r="S61" s="64"/>
      <c r="T61" s="38" t="str">
        <f>IF(ISERROR(VLOOKUP($P$1&amp;$U$1&amp;A61,STEP②【抽出】!$B$3:$O$299,13,FALSE)),"",VLOOKUP($P$1&amp;$U$1&amp;A61,STEP②【抽出】!$B$3:$O$299,13,FALSE))</f>
        <v/>
      </c>
      <c r="U61" s="39" t="str">
        <f>IF(ISERROR(VLOOKUP($P$1&amp;$U$1&amp;A61,STEP②【抽出】!$B$3:$O$299,14,FALSE)),"",VLOOKUP($P$1&amp;$U$1&amp;A61,STEP②【抽出】!$B$3:$O$299,14,FALSE))</f>
        <v/>
      </c>
      <c r="V61" s="40"/>
      <c r="W61" s="34"/>
    </row>
    <row r="62" spans="1:28" ht="12.75" customHeight="1" x14ac:dyDescent="0.15">
      <c r="A62" s="41">
        <v>59</v>
      </c>
      <c r="B62" s="62" t="str">
        <f>IF(ISERROR(VLOOKUP($P$1&amp;$U$1&amp;A62,STEP②【抽出】!$B$3:$O$299,6,FALSE)),"",VLOOKUP($P$1&amp;$U$1&amp;A62,STEP②【抽出】!$B$3:$O$299,6,FALSE))</f>
        <v/>
      </c>
      <c r="C62" s="62"/>
      <c r="D62" s="62"/>
      <c r="E62" s="63" t="str">
        <f>IF(ISERROR(VLOOKUP($P$1&amp;$U$1&amp;A62,STEP②【抽出】!$B$3:$O$299,7,FALSE)),"",VLOOKUP($P$1&amp;$U$1&amp;A62,STEP②【抽出】!$B$3:$O$299,7,FALSE))</f>
        <v/>
      </c>
      <c r="F62" s="63"/>
      <c r="G62" s="57" t="str">
        <f>IF(ISERROR(VLOOKUP($P$1&amp;$U$1&amp;A62,STEP②【抽出】!$B$3:$O$299,8,FALSE)),"",VLOOKUP($P$1&amp;$U$1&amp;A62,STEP②【抽出】!$B$3:$O$299,8,FALSE))</f>
        <v/>
      </c>
      <c r="H62" s="57"/>
      <c r="I62" s="63" t="str">
        <f>IF(ISERROR(VLOOKUP($P$1&amp;$U$1&amp;A62,STEP②【抽出】!$B$3:$O$299,9,FALSE)),"",VLOOKUP($P$1&amp;$U$1&amp;A62,STEP②【抽出】!$B$3:$O$299,9,FALSE))</f>
        <v/>
      </c>
      <c r="J62" s="63"/>
      <c r="K62" s="63"/>
      <c r="L62" s="63"/>
      <c r="M62" s="69" t="str">
        <f>IF(ISERROR(VLOOKUP($P$1&amp;$U$1&amp;A62,STEP②【抽出】!$B$3:$O$299,10,FALSE)),"",VLOOKUP($P$1&amp;$U$1&amp;A62,STEP②【抽出】!$B$3:$O$299,10,FALSE))</f>
        <v/>
      </c>
      <c r="N62" s="69"/>
      <c r="O62" s="69"/>
      <c r="P62" s="42" t="str">
        <f>IF(ISERROR(VLOOKUP($P$1&amp;$U$1&amp;A62,STEP②【抽出】!$B$3:$O$299,11,FALSE)),"",VLOOKUP($P$1&amp;$U$1&amp;A62,STEP②【抽出】!$B$3:$O$299,11,FALSE))</f>
        <v/>
      </c>
      <c r="Q62" s="62" t="str">
        <f>IF(ISERROR(VLOOKUP($P$1&amp;$U$1&amp;A62,STEP②【抽出】!$B$3:$O$299,12,FALSE)),"",VLOOKUP($P$1&amp;$U$1&amp;A62,STEP②【抽出】!$B$3:$O$299,12,FALSE))</f>
        <v/>
      </c>
      <c r="R62" s="62"/>
      <c r="S62" s="62"/>
      <c r="T62" s="43" t="str">
        <f>IF(ISERROR(VLOOKUP($P$1&amp;$U$1&amp;A62,STEP②【抽出】!$B$3:$O$299,13,FALSE)),"",VLOOKUP($P$1&amp;$U$1&amp;A62,STEP②【抽出】!$B$3:$O$299,13,FALSE))</f>
        <v/>
      </c>
      <c r="U62" s="44" t="str">
        <f>IF(ISERROR(VLOOKUP($P$1&amp;$U$1&amp;A62,STEP②【抽出】!$B$3:$O$299,14,FALSE)),"",VLOOKUP($P$1&amp;$U$1&amp;A62,STEP②【抽出】!$B$3:$O$299,14,FALSE))</f>
        <v/>
      </c>
      <c r="V62" s="45"/>
      <c r="W62" s="34"/>
    </row>
    <row r="63" spans="1:28" ht="12.75" customHeight="1" thickBot="1" x14ac:dyDescent="0.2">
      <c r="A63" s="46">
        <v>60</v>
      </c>
      <c r="B63" s="60" t="str">
        <f>IF(ISERROR(VLOOKUP($P$1&amp;$U$1&amp;A63,STEP②【抽出】!$B$3:$O$299,6,FALSE)),"",VLOOKUP($P$1&amp;$U$1&amp;A63,STEP②【抽出】!$B$3:$O$299,6,FALSE))</f>
        <v/>
      </c>
      <c r="C63" s="60"/>
      <c r="D63" s="60"/>
      <c r="E63" s="61" t="str">
        <f>IF(ISERROR(VLOOKUP($P$1&amp;$U$1&amp;A63,STEP②【抽出】!$B$3:$O$299,7,FALSE)),"",VLOOKUP($P$1&amp;$U$1&amp;A63,STEP②【抽出】!$B$3:$O$299,7,FALSE))</f>
        <v/>
      </c>
      <c r="F63" s="61"/>
      <c r="G63" s="58" t="str">
        <f>IF(ISERROR(VLOOKUP($P$1&amp;$U$1&amp;A63,STEP②【抽出】!$B$3:$O$299,8,FALSE)),"",VLOOKUP($P$1&amp;$U$1&amp;A63,STEP②【抽出】!$B$3:$O$299,8,FALSE))</f>
        <v/>
      </c>
      <c r="H63" s="58"/>
      <c r="I63" s="61" t="str">
        <f>IF(ISERROR(VLOOKUP($P$1&amp;$U$1&amp;A63,STEP②【抽出】!$B$3:$O$299,9,FALSE)),"",VLOOKUP($P$1&amp;$U$1&amp;A63,STEP②【抽出】!$B$3:$O$299,9,FALSE))</f>
        <v/>
      </c>
      <c r="J63" s="61"/>
      <c r="K63" s="61"/>
      <c r="L63" s="61"/>
      <c r="M63" s="70" t="str">
        <f>IF(ISERROR(VLOOKUP($P$1&amp;$U$1&amp;A63,STEP②【抽出】!$B$3:$O$299,10,FALSE)),"",VLOOKUP($P$1&amp;$U$1&amp;A63,STEP②【抽出】!$B$3:$O$299,10,FALSE))</f>
        <v/>
      </c>
      <c r="N63" s="70"/>
      <c r="O63" s="70"/>
      <c r="P63" s="47" t="str">
        <f>IF(ISERROR(VLOOKUP($P$1&amp;$U$1&amp;A63,STEP②【抽出】!$B$3:$O$299,11,FALSE)),"",VLOOKUP($P$1&amp;$U$1&amp;A63,STEP②【抽出】!$B$3:$O$299,11,FALSE))</f>
        <v/>
      </c>
      <c r="Q63" s="60" t="str">
        <f>IF(ISERROR(VLOOKUP($P$1&amp;$U$1&amp;A63,STEP②【抽出】!$B$3:$O$299,12,FALSE)),"",VLOOKUP($P$1&amp;$U$1&amp;A63,STEP②【抽出】!$B$3:$O$299,12,FALSE))</f>
        <v/>
      </c>
      <c r="R63" s="60"/>
      <c r="S63" s="60"/>
      <c r="T63" s="48" t="str">
        <f>IF(ISERROR(VLOOKUP($P$1&amp;$U$1&amp;A63,STEP②【抽出】!$B$3:$O$299,13,FALSE)),"",VLOOKUP($P$1&amp;$U$1&amp;A63,STEP②【抽出】!$B$3:$O$299,13,FALSE))</f>
        <v/>
      </c>
      <c r="U63" s="49" t="str">
        <f>IF(ISERROR(VLOOKUP($P$1&amp;$U$1&amp;A63,STEP②【抽出】!$B$3:$O$299,14,FALSE)),"",VLOOKUP($P$1&amp;$U$1&amp;A63,STEP②【抽出】!$B$3:$O$299,14,FALSE))</f>
        <v/>
      </c>
      <c r="V63" s="50"/>
      <c r="W63" s="34"/>
    </row>
    <row r="64" spans="1:28" ht="12.75" customHeight="1" x14ac:dyDescent="0.15">
      <c r="A64" s="29">
        <v>61</v>
      </c>
      <c r="B64" s="66" t="str">
        <f>IF(ISERROR(VLOOKUP($P$1&amp;$U$1&amp;A64,STEP②【抽出】!$B$3:$O$299,6,FALSE)),"",VLOOKUP($P$1&amp;$U$1&amp;A64,STEP②【抽出】!$B$3:$O$299,6,FALSE))</f>
        <v/>
      </c>
      <c r="C64" s="66"/>
      <c r="D64" s="66"/>
      <c r="E64" s="67" t="str">
        <f>IF(ISERROR(VLOOKUP($P$1&amp;$U$1&amp;A64,STEP②【抽出】!$B$3:$O$299,7,FALSE)),"",VLOOKUP($P$1&amp;$U$1&amp;A64,STEP②【抽出】!$B$3:$O$299,7,FALSE))</f>
        <v/>
      </c>
      <c r="F64" s="67"/>
      <c r="G64" s="59" t="str">
        <f>IF(ISERROR(VLOOKUP($P$1&amp;$U$1&amp;A64,STEP②【抽出】!$B$3:$O$299,8,FALSE)),"",VLOOKUP($P$1&amp;$U$1&amp;A64,STEP②【抽出】!$B$3:$O$299,8,FALSE))</f>
        <v/>
      </c>
      <c r="H64" s="59"/>
      <c r="I64" s="67" t="str">
        <f>IF(ISERROR(VLOOKUP($P$1&amp;$U$1&amp;A64,STEP②【抽出】!$B$3:$O$299,9,FALSE)),"",VLOOKUP($P$1&amp;$U$1&amp;A64,STEP②【抽出】!$B$3:$O$299,9,FALSE))</f>
        <v/>
      </c>
      <c r="J64" s="67"/>
      <c r="K64" s="67"/>
      <c r="L64" s="67"/>
      <c r="M64" s="71" t="str">
        <f>IF(ISERROR(VLOOKUP($P$1&amp;$U$1&amp;A64,STEP②【抽出】!$B$3:$O$299,10,FALSE)),"",VLOOKUP($P$1&amp;$U$1&amp;A64,STEP②【抽出】!$B$3:$O$299,10,FALSE))</f>
        <v/>
      </c>
      <c r="N64" s="71"/>
      <c r="O64" s="71"/>
      <c r="P64" s="30" t="str">
        <f>IF(ISERROR(VLOOKUP($P$1&amp;$U$1&amp;A64,STEP②【抽出】!$B$3:$O$299,11,FALSE)),"",VLOOKUP($P$1&amp;$U$1&amp;A64,STEP②【抽出】!$B$3:$O$299,11,FALSE))</f>
        <v/>
      </c>
      <c r="Q64" s="66" t="str">
        <f>IF(ISERROR(VLOOKUP($P$1&amp;$U$1&amp;A64,STEP②【抽出】!$B$3:$O$299,12,FALSE)),"",VLOOKUP($P$1&amp;$U$1&amp;A64,STEP②【抽出】!$B$3:$O$299,12,FALSE))</f>
        <v/>
      </c>
      <c r="R64" s="66"/>
      <c r="S64" s="66"/>
      <c r="T64" s="31" t="str">
        <f>IF(ISERROR(VLOOKUP($P$1&amp;$U$1&amp;A64,STEP②【抽出】!$B$3:$O$299,13,FALSE)),"",VLOOKUP($P$1&amp;$U$1&amp;A64,STEP②【抽出】!$B$3:$O$299,13,FALSE))</f>
        <v/>
      </c>
      <c r="U64" s="32" t="str">
        <f>IF(ISERROR(VLOOKUP($P$1&amp;$U$1&amp;A64,STEP②【抽出】!$B$3:$O$299,14,FALSE)),"",VLOOKUP($P$1&amp;$U$1&amp;A64,STEP②【抽出】!$B$3:$O$299,14,FALSE))</f>
        <v/>
      </c>
      <c r="V64" s="33"/>
      <c r="W64" s="34"/>
    </row>
    <row r="65" spans="1:23" ht="12.75" customHeight="1" x14ac:dyDescent="0.15">
      <c r="A65" s="36">
        <v>62</v>
      </c>
      <c r="B65" s="64" t="str">
        <f>IF(ISERROR(VLOOKUP($P$1&amp;$U$1&amp;A65,STEP②【抽出】!$B$3:$O$299,6,FALSE)),"",VLOOKUP($P$1&amp;$U$1&amp;A65,STEP②【抽出】!$B$3:$O$299,6,FALSE))</f>
        <v/>
      </c>
      <c r="C65" s="64"/>
      <c r="D65" s="64"/>
      <c r="E65" s="65" t="str">
        <f>IF(ISERROR(VLOOKUP($P$1&amp;$U$1&amp;A65,STEP②【抽出】!$B$3:$O$299,7,FALSE)),"",VLOOKUP($P$1&amp;$U$1&amp;A65,STEP②【抽出】!$B$3:$O$299,7,FALSE))</f>
        <v/>
      </c>
      <c r="F65" s="65"/>
      <c r="G65" s="56" t="str">
        <f>IF(ISERROR(VLOOKUP($P$1&amp;$U$1&amp;A65,STEP②【抽出】!$B$3:$O$299,8,FALSE)),"",VLOOKUP($P$1&amp;$U$1&amp;A65,STEP②【抽出】!$B$3:$O$299,8,FALSE))</f>
        <v/>
      </c>
      <c r="H65" s="56"/>
      <c r="I65" s="65" t="str">
        <f>IF(ISERROR(VLOOKUP($P$1&amp;$U$1&amp;A65,STEP②【抽出】!$B$3:$O$299,9,FALSE)),"",VLOOKUP($P$1&amp;$U$1&amp;A65,STEP②【抽出】!$B$3:$O$299,9,FALSE))</f>
        <v/>
      </c>
      <c r="J65" s="65"/>
      <c r="K65" s="65"/>
      <c r="L65" s="65"/>
      <c r="M65" s="68" t="str">
        <f>IF(ISERROR(VLOOKUP($P$1&amp;$U$1&amp;A65,STEP②【抽出】!$B$3:$O$299,10,FALSE)),"",VLOOKUP($P$1&amp;$U$1&amp;A65,STEP②【抽出】!$B$3:$O$299,10,FALSE))</f>
        <v/>
      </c>
      <c r="N65" s="68"/>
      <c r="O65" s="68"/>
      <c r="P65" s="37" t="str">
        <f>IF(ISERROR(VLOOKUP($P$1&amp;$U$1&amp;A65,STEP②【抽出】!$B$3:$O$299,11,FALSE)),"",VLOOKUP($P$1&amp;$U$1&amp;A65,STEP②【抽出】!$B$3:$O$299,11,FALSE))</f>
        <v/>
      </c>
      <c r="Q65" s="64" t="str">
        <f>IF(ISERROR(VLOOKUP($P$1&amp;$U$1&amp;A65,STEP②【抽出】!$B$3:$O$299,12,FALSE)),"",VLOOKUP($P$1&amp;$U$1&amp;A65,STEP②【抽出】!$B$3:$O$299,12,FALSE))</f>
        <v/>
      </c>
      <c r="R65" s="64"/>
      <c r="S65" s="64"/>
      <c r="T65" s="38" t="str">
        <f>IF(ISERROR(VLOOKUP($P$1&amp;$U$1&amp;A65,STEP②【抽出】!$B$3:$O$299,13,FALSE)),"",VLOOKUP($P$1&amp;$U$1&amp;A65,STEP②【抽出】!$B$3:$O$299,13,FALSE))</f>
        <v/>
      </c>
      <c r="U65" s="39" t="str">
        <f>IF(ISERROR(VLOOKUP($P$1&amp;$U$1&amp;A65,STEP②【抽出】!$B$3:$O$299,14,FALSE)),"",VLOOKUP($P$1&amp;$U$1&amp;A65,STEP②【抽出】!$B$3:$O$299,14,FALSE))</f>
        <v/>
      </c>
      <c r="V65" s="40"/>
      <c r="W65" s="34"/>
    </row>
    <row r="66" spans="1:23" ht="12.75" customHeight="1" x14ac:dyDescent="0.15">
      <c r="A66" s="41">
        <v>63</v>
      </c>
      <c r="B66" s="62" t="str">
        <f>IF(ISERROR(VLOOKUP($P$1&amp;$U$1&amp;A66,STEP②【抽出】!$B$3:$O$299,6,FALSE)),"",VLOOKUP($P$1&amp;$U$1&amp;A66,STEP②【抽出】!$B$3:$O$299,6,FALSE))</f>
        <v/>
      </c>
      <c r="C66" s="62"/>
      <c r="D66" s="62"/>
      <c r="E66" s="63" t="str">
        <f>IF(ISERROR(VLOOKUP($P$1&amp;$U$1&amp;A66,STEP②【抽出】!$B$3:$O$299,7,FALSE)),"",VLOOKUP($P$1&amp;$U$1&amp;A66,STEP②【抽出】!$B$3:$O$299,7,FALSE))</f>
        <v/>
      </c>
      <c r="F66" s="63"/>
      <c r="G66" s="57" t="str">
        <f>IF(ISERROR(VLOOKUP($P$1&amp;$U$1&amp;A66,STEP②【抽出】!$B$3:$O$299,8,FALSE)),"",VLOOKUP($P$1&amp;$U$1&amp;A66,STEP②【抽出】!$B$3:$O$299,8,FALSE))</f>
        <v/>
      </c>
      <c r="H66" s="57"/>
      <c r="I66" s="63" t="str">
        <f>IF(ISERROR(VLOOKUP($P$1&amp;$U$1&amp;A66,STEP②【抽出】!$B$3:$O$299,9,FALSE)),"",VLOOKUP($P$1&amp;$U$1&amp;A66,STEP②【抽出】!$B$3:$O$299,9,FALSE))</f>
        <v/>
      </c>
      <c r="J66" s="63"/>
      <c r="K66" s="63"/>
      <c r="L66" s="63"/>
      <c r="M66" s="69" t="str">
        <f>IF(ISERROR(VLOOKUP($P$1&amp;$U$1&amp;A66,STEP②【抽出】!$B$3:$O$299,10,FALSE)),"",VLOOKUP($P$1&amp;$U$1&amp;A66,STEP②【抽出】!$B$3:$O$299,10,FALSE))</f>
        <v/>
      </c>
      <c r="N66" s="69"/>
      <c r="O66" s="69"/>
      <c r="P66" s="42" t="str">
        <f>IF(ISERROR(VLOOKUP($P$1&amp;$U$1&amp;A66,STEP②【抽出】!$B$3:$O$299,11,FALSE)),"",VLOOKUP($P$1&amp;$U$1&amp;A66,STEP②【抽出】!$B$3:$O$299,11,FALSE))</f>
        <v/>
      </c>
      <c r="Q66" s="62" t="str">
        <f>IF(ISERROR(VLOOKUP($P$1&amp;$U$1&amp;A66,STEP②【抽出】!$B$3:$O$299,12,FALSE)),"",VLOOKUP($P$1&amp;$U$1&amp;A66,STEP②【抽出】!$B$3:$O$299,12,FALSE))</f>
        <v/>
      </c>
      <c r="R66" s="62"/>
      <c r="S66" s="62"/>
      <c r="T66" s="43" t="str">
        <f>IF(ISERROR(VLOOKUP($P$1&amp;$U$1&amp;A66,STEP②【抽出】!$B$3:$O$299,13,FALSE)),"",VLOOKUP($P$1&amp;$U$1&amp;A66,STEP②【抽出】!$B$3:$O$299,13,FALSE))</f>
        <v/>
      </c>
      <c r="U66" s="44" t="str">
        <f>IF(ISERROR(VLOOKUP($P$1&amp;$U$1&amp;A66,STEP②【抽出】!$B$3:$O$299,14,FALSE)),"",VLOOKUP($P$1&amp;$U$1&amp;A66,STEP②【抽出】!$B$3:$O$299,14,FALSE))</f>
        <v/>
      </c>
      <c r="V66" s="45"/>
      <c r="W66" s="34"/>
    </row>
    <row r="67" spans="1:23" ht="12.75" customHeight="1" x14ac:dyDescent="0.15">
      <c r="A67" s="36">
        <v>64</v>
      </c>
      <c r="B67" s="64" t="str">
        <f>IF(ISERROR(VLOOKUP($P$1&amp;$U$1&amp;A67,STEP②【抽出】!$B$3:$O$299,6,FALSE)),"",VLOOKUP($P$1&amp;$U$1&amp;A67,STEP②【抽出】!$B$3:$O$299,6,FALSE))</f>
        <v/>
      </c>
      <c r="C67" s="64"/>
      <c r="D67" s="64"/>
      <c r="E67" s="65" t="str">
        <f>IF(ISERROR(VLOOKUP($P$1&amp;$U$1&amp;A67,STEP②【抽出】!$B$3:$O$299,7,FALSE)),"",VLOOKUP($P$1&amp;$U$1&amp;A67,STEP②【抽出】!$B$3:$O$299,7,FALSE))</f>
        <v/>
      </c>
      <c r="F67" s="65"/>
      <c r="G67" s="56" t="str">
        <f>IF(ISERROR(VLOOKUP($P$1&amp;$U$1&amp;A67,STEP②【抽出】!$B$3:$O$299,8,FALSE)),"",VLOOKUP($P$1&amp;$U$1&amp;A67,STEP②【抽出】!$B$3:$O$299,8,FALSE))</f>
        <v/>
      </c>
      <c r="H67" s="56"/>
      <c r="I67" s="65" t="str">
        <f>IF(ISERROR(VLOOKUP($P$1&amp;$U$1&amp;A67,STEP②【抽出】!$B$3:$O$299,9,FALSE)),"",VLOOKUP($P$1&amp;$U$1&amp;A67,STEP②【抽出】!$B$3:$O$299,9,FALSE))</f>
        <v/>
      </c>
      <c r="J67" s="65"/>
      <c r="K67" s="65"/>
      <c r="L67" s="65"/>
      <c r="M67" s="68" t="str">
        <f>IF(ISERROR(VLOOKUP($P$1&amp;$U$1&amp;A67,STEP②【抽出】!$B$3:$O$299,10,FALSE)),"",VLOOKUP($P$1&amp;$U$1&amp;A67,STEP②【抽出】!$B$3:$O$299,10,FALSE))</f>
        <v/>
      </c>
      <c r="N67" s="68"/>
      <c r="O67" s="68"/>
      <c r="P67" s="37" t="str">
        <f>IF(ISERROR(VLOOKUP($P$1&amp;$U$1&amp;A67,STEP②【抽出】!$B$3:$O$299,11,FALSE)),"",VLOOKUP($P$1&amp;$U$1&amp;A67,STEP②【抽出】!$B$3:$O$299,11,FALSE))</f>
        <v/>
      </c>
      <c r="Q67" s="64" t="str">
        <f>IF(ISERROR(VLOOKUP($P$1&amp;$U$1&amp;A67,STEP②【抽出】!$B$3:$O$299,12,FALSE)),"",VLOOKUP($P$1&amp;$U$1&amp;A67,STEP②【抽出】!$B$3:$O$299,12,FALSE))</f>
        <v/>
      </c>
      <c r="R67" s="64"/>
      <c r="S67" s="64"/>
      <c r="T67" s="38" t="str">
        <f>IF(ISERROR(VLOOKUP($P$1&amp;$U$1&amp;A67,STEP②【抽出】!$B$3:$O$299,13,FALSE)),"",VLOOKUP($P$1&amp;$U$1&amp;A67,STEP②【抽出】!$B$3:$O$299,13,FALSE))</f>
        <v/>
      </c>
      <c r="U67" s="39" t="str">
        <f>IF(ISERROR(VLOOKUP($P$1&amp;$U$1&amp;A67,STEP②【抽出】!$B$3:$O$299,14,FALSE)),"",VLOOKUP($P$1&amp;$U$1&amp;A67,STEP②【抽出】!$B$3:$O$299,14,FALSE))</f>
        <v/>
      </c>
      <c r="V67" s="40"/>
      <c r="W67" s="34"/>
    </row>
    <row r="68" spans="1:23" ht="12.75" customHeight="1" x14ac:dyDescent="0.15">
      <c r="A68" s="41">
        <v>65</v>
      </c>
      <c r="B68" s="62" t="str">
        <f>IF(ISERROR(VLOOKUP($P$1&amp;$U$1&amp;A68,STEP②【抽出】!$B$3:$O$299,6,FALSE)),"",VLOOKUP($P$1&amp;$U$1&amp;A68,STEP②【抽出】!$B$3:$O$299,6,FALSE))</f>
        <v/>
      </c>
      <c r="C68" s="62"/>
      <c r="D68" s="62"/>
      <c r="E68" s="63" t="str">
        <f>IF(ISERROR(VLOOKUP($P$1&amp;$U$1&amp;A68,STEP②【抽出】!$B$3:$O$299,7,FALSE)),"",VLOOKUP($P$1&amp;$U$1&amp;A68,STEP②【抽出】!$B$3:$O$299,7,FALSE))</f>
        <v/>
      </c>
      <c r="F68" s="63"/>
      <c r="G68" s="57" t="str">
        <f>IF(ISERROR(VLOOKUP($P$1&amp;$U$1&amp;A68,STEP②【抽出】!$B$3:$O$299,8,FALSE)),"",VLOOKUP($P$1&amp;$U$1&amp;A68,STEP②【抽出】!$B$3:$O$299,8,FALSE))</f>
        <v/>
      </c>
      <c r="H68" s="57"/>
      <c r="I68" s="63" t="str">
        <f>IF(ISERROR(VLOOKUP($P$1&amp;$U$1&amp;A68,STEP②【抽出】!$B$3:$O$299,9,FALSE)),"",VLOOKUP($P$1&amp;$U$1&amp;A68,STEP②【抽出】!$B$3:$O$299,9,FALSE))</f>
        <v/>
      </c>
      <c r="J68" s="63"/>
      <c r="K68" s="63"/>
      <c r="L68" s="63"/>
      <c r="M68" s="69" t="str">
        <f>IF(ISERROR(VLOOKUP($P$1&amp;$U$1&amp;A68,STEP②【抽出】!$B$3:$O$299,10,FALSE)),"",VLOOKUP($P$1&amp;$U$1&amp;A68,STEP②【抽出】!$B$3:$O$299,10,FALSE))</f>
        <v/>
      </c>
      <c r="N68" s="69"/>
      <c r="O68" s="69"/>
      <c r="P68" s="42" t="str">
        <f>IF(ISERROR(VLOOKUP($P$1&amp;$U$1&amp;A68,STEP②【抽出】!$B$3:$O$299,11,FALSE)),"",VLOOKUP($P$1&amp;$U$1&amp;A68,STEP②【抽出】!$B$3:$O$299,11,FALSE))</f>
        <v/>
      </c>
      <c r="Q68" s="62" t="str">
        <f>IF(ISERROR(VLOOKUP($P$1&amp;$U$1&amp;A68,STEP②【抽出】!$B$3:$O$299,12,FALSE)),"",VLOOKUP($P$1&amp;$U$1&amp;A68,STEP②【抽出】!$B$3:$O$299,12,FALSE))</f>
        <v/>
      </c>
      <c r="R68" s="62"/>
      <c r="S68" s="62"/>
      <c r="T68" s="43" t="str">
        <f>IF(ISERROR(VLOOKUP($P$1&amp;$U$1&amp;A68,STEP②【抽出】!$B$3:$O$299,13,FALSE)),"",VLOOKUP($P$1&amp;$U$1&amp;A68,STEP②【抽出】!$B$3:$O$299,13,FALSE))</f>
        <v/>
      </c>
      <c r="U68" s="44" t="str">
        <f>IF(ISERROR(VLOOKUP($P$1&amp;$U$1&amp;A68,STEP②【抽出】!$B$3:$O$299,14,FALSE)),"",VLOOKUP($P$1&amp;$U$1&amp;A68,STEP②【抽出】!$B$3:$O$299,14,FALSE))</f>
        <v/>
      </c>
      <c r="V68" s="45"/>
      <c r="W68" s="34"/>
    </row>
    <row r="69" spans="1:23" ht="12.75" customHeight="1" x14ac:dyDescent="0.15">
      <c r="A69" s="36">
        <v>66</v>
      </c>
      <c r="B69" s="64" t="str">
        <f>IF(ISERROR(VLOOKUP($P$1&amp;$U$1&amp;A69,STEP②【抽出】!$B$3:$O$299,6,FALSE)),"",VLOOKUP($P$1&amp;$U$1&amp;A69,STEP②【抽出】!$B$3:$O$299,6,FALSE))</f>
        <v/>
      </c>
      <c r="C69" s="64"/>
      <c r="D69" s="64"/>
      <c r="E69" s="65" t="str">
        <f>IF(ISERROR(VLOOKUP($P$1&amp;$U$1&amp;A69,STEP②【抽出】!$B$3:$O$299,7,FALSE)),"",VLOOKUP($P$1&amp;$U$1&amp;A69,STEP②【抽出】!$B$3:$O$299,7,FALSE))</f>
        <v/>
      </c>
      <c r="F69" s="65"/>
      <c r="G69" s="56" t="str">
        <f>IF(ISERROR(VLOOKUP($P$1&amp;$U$1&amp;A69,STEP②【抽出】!$B$3:$O$299,8,FALSE)),"",VLOOKUP($P$1&amp;$U$1&amp;A69,STEP②【抽出】!$B$3:$O$299,8,FALSE))</f>
        <v/>
      </c>
      <c r="H69" s="56"/>
      <c r="I69" s="65" t="str">
        <f>IF(ISERROR(VLOOKUP($P$1&amp;$U$1&amp;A69,STEP②【抽出】!$B$3:$O$299,9,FALSE)),"",VLOOKUP($P$1&amp;$U$1&amp;A69,STEP②【抽出】!$B$3:$O$299,9,FALSE))</f>
        <v/>
      </c>
      <c r="J69" s="65"/>
      <c r="K69" s="65"/>
      <c r="L69" s="65"/>
      <c r="M69" s="68" t="str">
        <f>IF(ISERROR(VLOOKUP($P$1&amp;$U$1&amp;A69,STEP②【抽出】!$B$3:$O$299,10,FALSE)),"",VLOOKUP($P$1&amp;$U$1&amp;A69,STEP②【抽出】!$B$3:$O$299,10,FALSE))</f>
        <v/>
      </c>
      <c r="N69" s="68"/>
      <c r="O69" s="68"/>
      <c r="P69" s="37" t="str">
        <f>IF(ISERROR(VLOOKUP($P$1&amp;$U$1&amp;A69,STEP②【抽出】!$B$3:$O$299,11,FALSE)),"",VLOOKUP($P$1&amp;$U$1&amp;A69,STEP②【抽出】!$B$3:$O$299,11,FALSE))</f>
        <v/>
      </c>
      <c r="Q69" s="64" t="str">
        <f>IF(ISERROR(VLOOKUP($P$1&amp;$U$1&amp;A69,STEP②【抽出】!$B$3:$O$299,12,FALSE)),"",VLOOKUP($P$1&amp;$U$1&amp;A69,STEP②【抽出】!$B$3:$O$299,12,FALSE))</f>
        <v/>
      </c>
      <c r="R69" s="64"/>
      <c r="S69" s="64"/>
      <c r="T69" s="38" t="str">
        <f>IF(ISERROR(VLOOKUP($P$1&amp;$U$1&amp;A69,STEP②【抽出】!$B$3:$O$299,13,FALSE)),"",VLOOKUP($P$1&amp;$U$1&amp;A69,STEP②【抽出】!$B$3:$O$299,13,FALSE))</f>
        <v/>
      </c>
      <c r="U69" s="39" t="str">
        <f>IF(ISERROR(VLOOKUP($P$1&amp;$U$1&amp;A69,STEP②【抽出】!$B$3:$O$299,14,FALSE)),"",VLOOKUP($P$1&amp;$U$1&amp;A69,STEP②【抽出】!$B$3:$O$299,14,FALSE))</f>
        <v/>
      </c>
      <c r="V69" s="40"/>
      <c r="W69" s="34"/>
    </row>
    <row r="70" spans="1:23" ht="12.75" customHeight="1" x14ac:dyDescent="0.15">
      <c r="A70" s="41">
        <v>67</v>
      </c>
      <c r="B70" s="62" t="str">
        <f>IF(ISERROR(VLOOKUP($P$1&amp;$U$1&amp;A70,STEP②【抽出】!$B$3:$O$299,6,FALSE)),"",VLOOKUP($P$1&amp;$U$1&amp;A70,STEP②【抽出】!$B$3:$O$299,6,FALSE))</f>
        <v/>
      </c>
      <c r="C70" s="62"/>
      <c r="D70" s="62"/>
      <c r="E70" s="63" t="str">
        <f>IF(ISERROR(VLOOKUP($P$1&amp;$U$1&amp;A70,STEP②【抽出】!$B$3:$O$299,7,FALSE)),"",VLOOKUP($P$1&amp;$U$1&amp;A70,STEP②【抽出】!$B$3:$O$299,7,FALSE))</f>
        <v/>
      </c>
      <c r="F70" s="63"/>
      <c r="G70" s="57" t="str">
        <f>IF(ISERROR(VLOOKUP($P$1&amp;$U$1&amp;A70,STEP②【抽出】!$B$3:$O$299,8,FALSE)),"",VLOOKUP($P$1&amp;$U$1&amp;A70,STEP②【抽出】!$B$3:$O$299,8,FALSE))</f>
        <v/>
      </c>
      <c r="H70" s="57"/>
      <c r="I70" s="63" t="str">
        <f>IF(ISERROR(VLOOKUP($P$1&amp;$U$1&amp;A70,STEP②【抽出】!$B$3:$O$299,9,FALSE)),"",VLOOKUP($P$1&amp;$U$1&amp;A70,STEP②【抽出】!$B$3:$O$299,9,FALSE))</f>
        <v/>
      </c>
      <c r="J70" s="63"/>
      <c r="K70" s="63"/>
      <c r="L70" s="63"/>
      <c r="M70" s="69" t="str">
        <f>IF(ISERROR(VLOOKUP($P$1&amp;$U$1&amp;A70,STEP②【抽出】!$B$3:$O$299,10,FALSE)),"",VLOOKUP($P$1&amp;$U$1&amp;A70,STEP②【抽出】!$B$3:$O$299,10,FALSE))</f>
        <v/>
      </c>
      <c r="N70" s="69"/>
      <c r="O70" s="69"/>
      <c r="P70" s="42" t="str">
        <f>IF(ISERROR(VLOOKUP($P$1&amp;$U$1&amp;A70,STEP②【抽出】!$B$3:$O$299,11,FALSE)),"",VLOOKUP($P$1&amp;$U$1&amp;A70,STEP②【抽出】!$B$3:$O$299,11,FALSE))</f>
        <v/>
      </c>
      <c r="Q70" s="62" t="str">
        <f>IF(ISERROR(VLOOKUP($P$1&amp;$U$1&amp;A70,STEP②【抽出】!$B$3:$O$299,12,FALSE)),"",VLOOKUP($P$1&amp;$U$1&amp;A70,STEP②【抽出】!$B$3:$O$299,12,FALSE))</f>
        <v/>
      </c>
      <c r="R70" s="62"/>
      <c r="S70" s="62"/>
      <c r="T70" s="43" t="str">
        <f>IF(ISERROR(VLOOKUP($P$1&amp;$U$1&amp;A70,STEP②【抽出】!$B$3:$O$299,13,FALSE)),"",VLOOKUP($P$1&amp;$U$1&amp;A70,STEP②【抽出】!$B$3:$O$299,13,FALSE))</f>
        <v/>
      </c>
      <c r="U70" s="44" t="str">
        <f>IF(ISERROR(VLOOKUP($P$1&amp;$U$1&amp;A70,STEP②【抽出】!$B$3:$O$299,14,FALSE)),"",VLOOKUP($P$1&amp;$U$1&amp;A70,STEP②【抽出】!$B$3:$O$299,14,FALSE))</f>
        <v/>
      </c>
      <c r="V70" s="45"/>
      <c r="W70" s="34"/>
    </row>
    <row r="71" spans="1:23" ht="12.75" customHeight="1" x14ac:dyDescent="0.15">
      <c r="A71" s="36">
        <v>68</v>
      </c>
      <c r="B71" s="64" t="str">
        <f>IF(ISERROR(VLOOKUP($P$1&amp;$U$1&amp;A71,STEP②【抽出】!$B$3:$O$299,6,FALSE)),"",VLOOKUP($P$1&amp;$U$1&amp;A71,STEP②【抽出】!$B$3:$O$299,6,FALSE))</f>
        <v/>
      </c>
      <c r="C71" s="64"/>
      <c r="D71" s="64"/>
      <c r="E71" s="65" t="str">
        <f>IF(ISERROR(VLOOKUP($P$1&amp;$U$1&amp;A71,STEP②【抽出】!$B$3:$O$299,7,FALSE)),"",VLOOKUP($P$1&amp;$U$1&amp;A71,STEP②【抽出】!$B$3:$O$299,7,FALSE))</f>
        <v/>
      </c>
      <c r="F71" s="65"/>
      <c r="G71" s="56" t="str">
        <f>IF(ISERROR(VLOOKUP($P$1&amp;$U$1&amp;A71,STEP②【抽出】!$B$3:$O$299,8,FALSE)),"",VLOOKUP($P$1&amp;$U$1&amp;A71,STEP②【抽出】!$B$3:$O$299,8,FALSE))</f>
        <v/>
      </c>
      <c r="H71" s="56"/>
      <c r="I71" s="65" t="str">
        <f>IF(ISERROR(VLOOKUP($P$1&amp;$U$1&amp;A71,STEP②【抽出】!$B$3:$O$299,9,FALSE)),"",VLOOKUP($P$1&amp;$U$1&amp;A71,STEP②【抽出】!$B$3:$O$299,9,FALSE))</f>
        <v/>
      </c>
      <c r="J71" s="65"/>
      <c r="K71" s="65"/>
      <c r="L71" s="65"/>
      <c r="M71" s="68" t="str">
        <f>IF(ISERROR(VLOOKUP($P$1&amp;$U$1&amp;A71,STEP②【抽出】!$B$3:$O$299,10,FALSE)),"",VLOOKUP($P$1&amp;$U$1&amp;A71,STEP②【抽出】!$B$3:$O$299,10,FALSE))</f>
        <v/>
      </c>
      <c r="N71" s="68"/>
      <c r="O71" s="68"/>
      <c r="P71" s="37" t="str">
        <f>IF(ISERROR(VLOOKUP($P$1&amp;$U$1&amp;A71,STEP②【抽出】!$B$3:$O$299,11,FALSE)),"",VLOOKUP($P$1&amp;$U$1&amp;A71,STEP②【抽出】!$B$3:$O$299,11,FALSE))</f>
        <v/>
      </c>
      <c r="Q71" s="64" t="str">
        <f>IF(ISERROR(VLOOKUP($P$1&amp;$U$1&amp;A71,STEP②【抽出】!$B$3:$O$299,12,FALSE)),"",VLOOKUP($P$1&amp;$U$1&amp;A71,STEP②【抽出】!$B$3:$O$299,12,FALSE))</f>
        <v/>
      </c>
      <c r="R71" s="64"/>
      <c r="S71" s="64"/>
      <c r="T71" s="38" t="str">
        <f>IF(ISERROR(VLOOKUP($P$1&amp;$U$1&amp;A71,STEP②【抽出】!$B$3:$O$299,13,FALSE)),"",VLOOKUP($P$1&amp;$U$1&amp;A71,STEP②【抽出】!$B$3:$O$299,13,FALSE))</f>
        <v/>
      </c>
      <c r="U71" s="39" t="str">
        <f>IF(ISERROR(VLOOKUP($P$1&amp;$U$1&amp;A71,STEP②【抽出】!$B$3:$O$299,14,FALSE)),"",VLOOKUP($P$1&amp;$U$1&amp;A71,STEP②【抽出】!$B$3:$O$299,14,FALSE))</f>
        <v/>
      </c>
      <c r="V71" s="40"/>
      <c r="W71" s="34"/>
    </row>
    <row r="72" spans="1:23" ht="12.75" customHeight="1" x14ac:dyDescent="0.15">
      <c r="A72" s="41">
        <v>69</v>
      </c>
      <c r="B72" s="62" t="str">
        <f>IF(ISERROR(VLOOKUP($P$1&amp;$U$1&amp;A72,STEP②【抽出】!$B$3:$O$299,6,FALSE)),"",VLOOKUP($P$1&amp;$U$1&amp;A72,STEP②【抽出】!$B$3:$O$299,6,FALSE))</f>
        <v/>
      </c>
      <c r="C72" s="62"/>
      <c r="D72" s="62"/>
      <c r="E72" s="63" t="str">
        <f>IF(ISERROR(VLOOKUP($P$1&amp;$U$1&amp;A72,STEP②【抽出】!$B$3:$O$299,7,FALSE)),"",VLOOKUP($P$1&amp;$U$1&amp;A72,STEP②【抽出】!$B$3:$O$299,7,FALSE))</f>
        <v/>
      </c>
      <c r="F72" s="63"/>
      <c r="G72" s="57" t="str">
        <f>IF(ISERROR(VLOOKUP($P$1&amp;$U$1&amp;A72,STEP②【抽出】!$B$3:$O$299,8,FALSE)),"",VLOOKUP($P$1&amp;$U$1&amp;A72,STEP②【抽出】!$B$3:$O$299,8,FALSE))</f>
        <v/>
      </c>
      <c r="H72" s="57"/>
      <c r="I72" s="63" t="str">
        <f>IF(ISERROR(VLOOKUP($P$1&amp;$U$1&amp;A72,STEP②【抽出】!$B$3:$O$299,9,FALSE)),"",VLOOKUP($P$1&amp;$U$1&amp;A72,STEP②【抽出】!$B$3:$O$299,9,FALSE))</f>
        <v/>
      </c>
      <c r="J72" s="63"/>
      <c r="K72" s="63"/>
      <c r="L72" s="63"/>
      <c r="M72" s="69" t="str">
        <f>IF(ISERROR(VLOOKUP($P$1&amp;$U$1&amp;A72,STEP②【抽出】!$B$3:$O$299,10,FALSE)),"",VLOOKUP($P$1&amp;$U$1&amp;A72,STEP②【抽出】!$B$3:$O$299,10,FALSE))</f>
        <v/>
      </c>
      <c r="N72" s="69"/>
      <c r="O72" s="69"/>
      <c r="P72" s="42" t="str">
        <f>IF(ISERROR(VLOOKUP($P$1&amp;$U$1&amp;A72,STEP②【抽出】!$B$3:$O$299,11,FALSE)),"",VLOOKUP($P$1&amp;$U$1&amp;A72,STEP②【抽出】!$B$3:$O$299,11,FALSE))</f>
        <v/>
      </c>
      <c r="Q72" s="62" t="str">
        <f>IF(ISERROR(VLOOKUP($P$1&amp;$U$1&amp;A72,STEP②【抽出】!$B$3:$O$299,12,FALSE)),"",VLOOKUP($P$1&amp;$U$1&amp;A72,STEP②【抽出】!$B$3:$O$299,12,FALSE))</f>
        <v/>
      </c>
      <c r="R72" s="62"/>
      <c r="S72" s="62"/>
      <c r="T72" s="43" t="str">
        <f>IF(ISERROR(VLOOKUP($P$1&amp;$U$1&amp;A72,STEP②【抽出】!$B$3:$O$299,13,FALSE)),"",VLOOKUP($P$1&amp;$U$1&amp;A72,STEP②【抽出】!$B$3:$O$299,13,FALSE))</f>
        <v/>
      </c>
      <c r="U72" s="44" t="str">
        <f>IF(ISERROR(VLOOKUP($P$1&amp;$U$1&amp;A72,STEP②【抽出】!$B$3:$O$299,14,FALSE)),"",VLOOKUP($P$1&amp;$U$1&amp;A72,STEP②【抽出】!$B$3:$O$299,14,FALSE))</f>
        <v/>
      </c>
      <c r="V72" s="45"/>
      <c r="W72" s="34"/>
    </row>
    <row r="73" spans="1:23" ht="12.75" customHeight="1" thickBot="1" x14ac:dyDescent="0.2">
      <c r="A73" s="46">
        <v>70</v>
      </c>
      <c r="B73" s="60" t="str">
        <f>IF(ISERROR(VLOOKUP($P$1&amp;$U$1&amp;A73,STEP②【抽出】!$B$3:$O$299,6,FALSE)),"",VLOOKUP($P$1&amp;$U$1&amp;A73,STEP②【抽出】!$B$3:$O$299,6,FALSE))</f>
        <v/>
      </c>
      <c r="C73" s="60"/>
      <c r="D73" s="60"/>
      <c r="E73" s="61" t="str">
        <f>IF(ISERROR(VLOOKUP($P$1&amp;$U$1&amp;A73,STEP②【抽出】!$B$3:$O$299,7,FALSE)),"",VLOOKUP($P$1&amp;$U$1&amp;A73,STEP②【抽出】!$B$3:$O$299,7,FALSE))</f>
        <v/>
      </c>
      <c r="F73" s="61"/>
      <c r="G73" s="58" t="str">
        <f>IF(ISERROR(VLOOKUP($P$1&amp;$U$1&amp;A73,STEP②【抽出】!$B$3:$O$299,8,FALSE)),"",VLOOKUP($P$1&amp;$U$1&amp;A73,STEP②【抽出】!$B$3:$O$299,8,FALSE))</f>
        <v/>
      </c>
      <c r="H73" s="58"/>
      <c r="I73" s="61" t="str">
        <f>IF(ISERROR(VLOOKUP($P$1&amp;$U$1&amp;A73,STEP②【抽出】!$B$3:$O$299,9,FALSE)),"",VLOOKUP($P$1&amp;$U$1&amp;A73,STEP②【抽出】!$B$3:$O$299,9,FALSE))</f>
        <v/>
      </c>
      <c r="J73" s="61"/>
      <c r="K73" s="61"/>
      <c r="L73" s="61"/>
      <c r="M73" s="70" t="str">
        <f>IF(ISERROR(VLOOKUP($P$1&amp;$U$1&amp;A73,STEP②【抽出】!$B$3:$O$299,10,FALSE)),"",VLOOKUP($P$1&amp;$U$1&amp;A73,STEP②【抽出】!$B$3:$O$299,10,FALSE))</f>
        <v/>
      </c>
      <c r="N73" s="70"/>
      <c r="O73" s="70"/>
      <c r="P73" s="47" t="str">
        <f>IF(ISERROR(VLOOKUP($P$1&amp;$U$1&amp;A73,STEP②【抽出】!$B$3:$O$299,11,FALSE)),"",VLOOKUP($P$1&amp;$U$1&amp;A73,STEP②【抽出】!$B$3:$O$299,11,FALSE))</f>
        <v/>
      </c>
      <c r="Q73" s="60" t="str">
        <f>IF(ISERROR(VLOOKUP($P$1&amp;$U$1&amp;A73,STEP②【抽出】!$B$3:$O$299,12,FALSE)),"",VLOOKUP($P$1&amp;$U$1&amp;A73,STEP②【抽出】!$B$3:$O$299,12,FALSE))</f>
        <v/>
      </c>
      <c r="R73" s="60"/>
      <c r="S73" s="60"/>
      <c r="T73" s="48" t="str">
        <f>IF(ISERROR(VLOOKUP($P$1&amp;$U$1&amp;A73,STEP②【抽出】!$B$3:$O$299,13,FALSE)),"",VLOOKUP($P$1&amp;$U$1&amp;A73,STEP②【抽出】!$B$3:$O$299,13,FALSE))</f>
        <v/>
      </c>
      <c r="U73" s="49" t="str">
        <f>IF(ISERROR(VLOOKUP($P$1&amp;$U$1&amp;A73,STEP②【抽出】!$B$3:$O$299,14,FALSE)),"",VLOOKUP($P$1&amp;$U$1&amp;A73,STEP②【抽出】!$B$3:$O$299,14,FALSE))</f>
        <v/>
      </c>
      <c r="V73" s="50"/>
      <c r="W73" s="34"/>
    </row>
    <row r="74" spans="1:23" ht="12.75" customHeight="1" x14ac:dyDescent="0.15">
      <c r="A74" s="29">
        <v>71</v>
      </c>
      <c r="B74" s="66" t="str">
        <f>IF(ISERROR(VLOOKUP($P$1&amp;$U$1&amp;A74,STEP②【抽出】!$B$3:$O$299,6,FALSE)),"",VLOOKUP($P$1&amp;$U$1&amp;A74,STEP②【抽出】!$B$3:$O$299,6,FALSE))</f>
        <v/>
      </c>
      <c r="C74" s="66"/>
      <c r="D74" s="66"/>
      <c r="E74" s="67" t="str">
        <f>IF(ISERROR(VLOOKUP($P$1&amp;$U$1&amp;A74,STEP②【抽出】!$B$3:$O$299,7,FALSE)),"",VLOOKUP($P$1&amp;$U$1&amp;A74,STEP②【抽出】!$B$3:$O$299,7,FALSE))</f>
        <v/>
      </c>
      <c r="F74" s="67"/>
      <c r="G74" s="59" t="str">
        <f>IF(ISERROR(VLOOKUP($P$1&amp;$U$1&amp;A74,STEP②【抽出】!$B$3:$O$299,8,FALSE)),"",VLOOKUP($P$1&amp;$U$1&amp;A74,STEP②【抽出】!$B$3:$O$299,8,FALSE))</f>
        <v/>
      </c>
      <c r="H74" s="59"/>
      <c r="I74" s="67" t="str">
        <f>IF(ISERROR(VLOOKUP($P$1&amp;$U$1&amp;A74,STEP②【抽出】!$B$3:$O$299,9,FALSE)),"",VLOOKUP($P$1&amp;$U$1&amp;A74,STEP②【抽出】!$B$3:$O$299,9,FALSE))</f>
        <v/>
      </c>
      <c r="J74" s="67"/>
      <c r="K74" s="67"/>
      <c r="L74" s="67"/>
      <c r="M74" s="71" t="str">
        <f>IF(ISERROR(VLOOKUP($P$1&amp;$U$1&amp;A74,STEP②【抽出】!$B$3:$O$299,10,FALSE)),"",VLOOKUP($P$1&amp;$U$1&amp;A74,STEP②【抽出】!$B$3:$O$299,10,FALSE))</f>
        <v/>
      </c>
      <c r="N74" s="71"/>
      <c r="O74" s="71"/>
      <c r="P74" s="30" t="str">
        <f>IF(ISERROR(VLOOKUP($P$1&amp;$U$1&amp;A74,STEP②【抽出】!$B$3:$O$299,11,FALSE)),"",VLOOKUP($P$1&amp;$U$1&amp;A74,STEP②【抽出】!$B$3:$O$299,11,FALSE))</f>
        <v/>
      </c>
      <c r="Q74" s="66" t="str">
        <f>IF(ISERROR(VLOOKUP($P$1&amp;$U$1&amp;A74,STEP②【抽出】!$B$3:$O$299,12,FALSE)),"",VLOOKUP($P$1&amp;$U$1&amp;A74,STEP②【抽出】!$B$3:$O$299,12,FALSE))</f>
        <v/>
      </c>
      <c r="R74" s="66"/>
      <c r="S74" s="66"/>
      <c r="T74" s="31" t="str">
        <f>IF(ISERROR(VLOOKUP($P$1&amp;$U$1&amp;A74,STEP②【抽出】!$B$3:$O$299,13,FALSE)),"",VLOOKUP($P$1&amp;$U$1&amp;A74,STEP②【抽出】!$B$3:$O$299,13,FALSE))</f>
        <v/>
      </c>
      <c r="U74" s="32" t="str">
        <f>IF(ISERROR(VLOOKUP($P$1&amp;$U$1&amp;A74,STEP②【抽出】!$B$3:$O$299,14,FALSE)),"",VLOOKUP($P$1&amp;$U$1&amp;A74,STEP②【抽出】!$B$3:$O$299,14,FALSE))</f>
        <v/>
      </c>
      <c r="V74" s="33"/>
      <c r="W74" s="34"/>
    </row>
    <row r="75" spans="1:23" ht="12.75" customHeight="1" x14ac:dyDescent="0.15">
      <c r="A75" s="36">
        <v>72</v>
      </c>
      <c r="B75" s="64" t="str">
        <f>IF(ISERROR(VLOOKUP($P$1&amp;$U$1&amp;A75,STEP②【抽出】!$B$3:$O$299,6,FALSE)),"",VLOOKUP($P$1&amp;$U$1&amp;A75,STEP②【抽出】!$B$3:$O$299,6,FALSE))</f>
        <v/>
      </c>
      <c r="C75" s="64"/>
      <c r="D75" s="64"/>
      <c r="E75" s="65" t="str">
        <f>IF(ISERROR(VLOOKUP($P$1&amp;$U$1&amp;A75,STEP②【抽出】!$B$3:$O$299,7,FALSE)),"",VLOOKUP($P$1&amp;$U$1&amp;A75,STEP②【抽出】!$B$3:$O$299,7,FALSE))</f>
        <v/>
      </c>
      <c r="F75" s="65"/>
      <c r="G75" s="56" t="str">
        <f>IF(ISERROR(VLOOKUP($P$1&amp;$U$1&amp;A75,STEP②【抽出】!$B$3:$O$299,8,FALSE)),"",VLOOKUP($P$1&amp;$U$1&amp;A75,STEP②【抽出】!$B$3:$O$299,8,FALSE))</f>
        <v/>
      </c>
      <c r="H75" s="56"/>
      <c r="I75" s="65" t="str">
        <f>IF(ISERROR(VLOOKUP($P$1&amp;$U$1&amp;A75,STEP②【抽出】!$B$3:$O$299,9,FALSE)),"",VLOOKUP($P$1&amp;$U$1&amp;A75,STEP②【抽出】!$B$3:$O$299,9,FALSE))</f>
        <v/>
      </c>
      <c r="J75" s="65"/>
      <c r="K75" s="65"/>
      <c r="L75" s="65"/>
      <c r="M75" s="68" t="str">
        <f>IF(ISERROR(VLOOKUP($P$1&amp;$U$1&amp;A75,STEP②【抽出】!$B$3:$O$299,10,FALSE)),"",VLOOKUP($P$1&amp;$U$1&amp;A75,STEP②【抽出】!$B$3:$O$299,10,FALSE))</f>
        <v/>
      </c>
      <c r="N75" s="68"/>
      <c r="O75" s="68"/>
      <c r="P75" s="37" t="str">
        <f>IF(ISERROR(VLOOKUP($P$1&amp;$U$1&amp;A75,STEP②【抽出】!$B$3:$O$299,11,FALSE)),"",VLOOKUP($P$1&amp;$U$1&amp;A75,STEP②【抽出】!$B$3:$O$299,11,FALSE))</f>
        <v/>
      </c>
      <c r="Q75" s="64" t="str">
        <f>IF(ISERROR(VLOOKUP($P$1&amp;$U$1&amp;A75,STEP②【抽出】!$B$3:$O$299,12,FALSE)),"",VLOOKUP($P$1&amp;$U$1&amp;A75,STEP②【抽出】!$B$3:$O$299,12,FALSE))</f>
        <v/>
      </c>
      <c r="R75" s="64"/>
      <c r="S75" s="64"/>
      <c r="T75" s="38" t="str">
        <f>IF(ISERROR(VLOOKUP($P$1&amp;$U$1&amp;A75,STEP②【抽出】!$B$3:$O$299,13,FALSE)),"",VLOOKUP($P$1&amp;$U$1&amp;A75,STEP②【抽出】!$B$3:$O$299,13,FALSE))</f>
        <v/>
      </c>
      <c r="U75" s="39" t="str">
        <f>IF(ISERROR(VLOOKUP($P$1&amp;$U$1&amp;A75,STEP②【抽出】!$B$3:$O$299,14,FALSE)),"",VLOOKUP($P$1&amp;$U$1&amp;A75,STEP②【抽出】!$B$3:$O$299,14,FALSE))</f>
        <v/>
      </c>
      <c r="V75" s="40"/>
      <c r="W75" s="34"/>
    </row>
    <row r="76" spans="1:23" ht="12.75" customHeight="1" x14ac:dyDescent="0.15">
      <c r="A76" s="41">
        <v>73</v>
      </c>
      <c r="B76" s="62" t="str">
        <f>IF(ISERROR(VLOOKUP($P$1&amp;$U$1&amp;A76,STEP②【抽出】!$B$3:$O$299,6,FALSE)),"",VLOOKUP($P$1&amp;$U$1&amp;A76,STEP②【抽出】!$B$3:$O$299,6,FALSE))</f>
        <v/>
      </c>
      <c r="C76" s="62"/>
      <c r="D76" s="62"/>
      <c r="E76" s="63" t="str">
        <f>IF(ISERROR(VLOOKUP($P$1&amp;$U$1&amp;A76,STEP②【抽出】!$B$3:$O$299,7,FALSE)),"",VLOOKUP($P$1&amp;$U$1&amp;A76,STEP②【抽出】!$B$3:$O$299,7,FALSE))</f>
        <v/>
      </c>
      <c r="F76" s="63"/>
      <c r="G76" s="57" t="str">
        <f>IF(ISERROR(VLOOKUP($P$1&amp;$U$1&amp;A76,STEP②【抽出】!$B$3:$O$299,8,FALSE)),"",VLOOKUP($P$1&amp;$U$1&amp;A76,STEP②【抽出】!$B$3:$O$299,8,FALSE))</f>
        <v/>
      </c>
      <c r="H76" s="57"/>
      <c r="I76" s="63" t="str">
        <f>IF(ISERROR(VLOOKUP($P$1&amp;$U$1&amp;A76,STEP②【抽出】!$B$3:$O$299,9,FALSE)),"",VLOOKUP($P$1&amp;$U$1&amp;A76,STEP②【抽出】!$B$3:$O$299,9,FALSE))</f>
        <v/>
      </c>
      <c r="J76" s="63"/>
      <c r="K76" s="63"/>
      <c r="L76" s="63"/>
      <c r="M76" s="69" t="str">
        <f>IF(ISERROR(VLOOKUP($P$1&amp;$U$1&amp;A76,STEP②【抽出】!$B$3:$O$299,10,FALSE)),"",VLOOKUP($P$1&amp;$U$1&amp;A76,STEP②【抽出】!$B$3:$O$299,10,FALSE))</f>
        <v/>
      </c>
      <c r="N76" s="69"/>
      <c r="O76" s="69"/>
      <c r="P76" s="42" t="str">
        <f>IF(ISERROR(VLOOKUP($P$1&amp;$U$1&amp;A76,STEP②【抽出】!$B$3:$O$299,11,FALSE)),"",VLOOKUP($P$1&amp;$U$1&amp;A76,STEP②【抽出】!$B$3:$O$299,11,FALSE))</f>
        <v/>
      </c>
      <c r="Q76" s="62" t="str">
        <f>IF(ISERROR(VLOOKUP($P$1&amp;$U$1&amp;A76,STEP②【抽出】!$B$3:$O$299,12,FALSE)),"",VLOOKUP($P$1&amp;$U$1&amp;A76,STEP②【抽出】!$B$3:$O$299,12,FALSE))</f>
        <v/>
      </c>
      <c r="R76" s="62"/>
      <c r="S76" s="62"/>
      <c r="T76" s="43" t="str">
        <f>IF(ISERROR(VLOOKUP($P$1&amp;$U$1&amp;A76,STEP②【抽出】!$B$3:$O$299,13,FALSE)),"",VLOOKUP($P$1&amp;$U$1&amp;A76,STEP②【抽出】!$B$3:$O$299,13,FALSE))</f>
        <v/>
      </c>
      <c r="U76" s="44" t="str">
        <f>IF(ISERROR(VLOOKUP($P$1&amp;$U$1&amp;A76,STEP②【抽出】!$B$3:$O$299,14,FALSE)),"",VLOOKUP($P$1&amp;$U$1&amp;A76,STEP②【抽出】!$B$3:$O$299,14,FALSE))</f>
        <v/>
      </c>
      <c r="V76" s="45"/>
      <c r="W76" s="34"/>
    </row>
    <row r="77" spans="1:23" ht="12.75" customHeight="1" x14ac:dyDescent="0.15">
      <c r="A77" s="36">
        <v>74</v>
      </c>
      <c r="B77" s="64" t="str">
        <f>IF(ISERROR(VLOOKUP($P$1&amp;$U$1&amp;A77,STEP②【抽出】!$B$3:$O$299,6,FALSE)),"",VLOOKUP($P$1&amp;$U$1&amp;A77,STEP②【抽出】!$B$3:$O$299,6,FALSE))</f>
        <v/>
      </c>
      <c r="C77" s="64"/>
      <c r="D77" s="64"/>
      <c r="E77" s="65" t="str">
        <f>IF(ISERROR(VLOOKUP($P$1&amp;$U$1&amp;A77,STEP②【抽出】!$B$3:$O$299,7,FALSE)),"",VLOOKUP($P$1&amp;$U$1&amp;A77,STEP②【抽出】!$B$3:$O$299,7,FALSE))</f>
        <v/>
      </c>
      <c r="F77" s="65"/>
      <c r="G77" s="56" t="str">
        <f>IF(ISERROR(VLOOKUP($P$1&amp;$U$1&amp;A77,STEP②【抽出】!$B$3:$O$299,8,FALSE)),"",VLOOKUP($P$1&amp;$U$1&amp;A77,STEP②【抽出】!$B$3:$O$299,8,FALSE))</f>
        <v/>
      </c>
      <c r="H77" s="56"/>
      <c r="I77" s="65" t="str">
        <f>IF(ISERROR(VLOOKUP($P$1&amp;$U$1&amp;A77,STEP②【抽出】!$B$3:$O$299,9,FALSE)),"",VLOOKUP($P$1&amp;$U$1&amp;A77,STEP②【抽出】!$B$3:$O$299,9,FALSE))</f>
        <v/>
      </c>
      <c r="J77" s="65"/>
      <c r="K77" s="65"/>
      <c r="L77" s="65"/>
      <c r="M77" s="68" t="str">
        <f>IF(ISERROR(VLOOKUP($P$1&amp;$U$1&amp;A77,STEP②【抽出】!$B$3:$O$299,10,FALSE)),"",VLOOKUP($P$1&amp;$U$1&amp;A77,STEP②【抽出】!$B$3:$O$299,10,FALSE))</f>
        <v/>
      </c>
      <c r="N77" s="68"/>
      <c r="O77" s="68"/>
      <c r="P77" s="37" t="str">
        <f>IF(ISERROR(VLOOKUP($P$1&amp;$U$1&amp;A77,STEP②【抽出】!$B$3:$O$299,11,FALSE)),"",VLOOKUP($P$1&amp;$U$1&amp;A77,STEP②【抽出】!$B$3:$O$299,11,FALSE))</f>
        <v/>
      </c>
      <c r="Q77" s="64" t="str">
        <f>IF(ISERROR(VLOOKUP($P$1&amp;$U$1&amp;A77,STEP②【抽出】!$B$3:$O$299,12,FALSE)),"",VLOOKUP($P$1&amp;$U$1&amp;A77,STEP②【抽出】!$B$3:$O$299,12,FALSE))</f>
        <v/>
      </c>
      <c r="R77" s="64"/>
      <c r="S77" s="64"/>
      <c r="T77" s="38" t="str">
        <f>IF(ISERROR(VLOOKUP($P$1&amp;$U$1&amp;A77,STEP②【抽出】!$B$3:$O$299,13,FALSE)),"",VLOOKUP($P$1&amp;$U$1&amp;A77,STEP②【抽出】!$B$3:$O$299,13,FALSE))</f>
        <v/>
      </c>
      <c r="U77" s="39" t="str">
        <f>IF(ISERROR(VLOOKUP($P$1&amp;$U$1&amp;A77,STEP②【抽出】!$B$3:$O$299,14,FALSE)),"",VLOOKUP($P$1&amp;$U$1&amp;A77,STEP②【抽出】!$B$3:$O$299,14,FALSE))</f>
        <v/>
      </c>
      <c r="V77" s="40"/>
      <c r="W77" s="34"/>
    </row>
    <row r="78" spans="1:23" ht="12.75" customHeight="1" x14ac:dyDescent="0.15">
      <c r="A78" s="41">
        <v>75</v>
      </c>
      <c r="B78" s="62" t="str">
        <f>IF(ISERROR(VLOOKUP($P$1&amp;$U$1&amp;A78,STEP②【抽出】!$B$3:$O$299,6,FALSE)),"",VLOOKUP($P$1&amp;$U$1&amp;A78,STEP②【抽出】!$B$3:$O$299,6,FALSE))</f>
        <v/>
      </c>
      <c r="C78" s="62"/>
      <c r="D78" s="62"/>
      <c r="E78" s="63" t="str">
        <f>IF(ISERROR(VLOOKUP($P$1&amp;$U$1&amp;A78,STEP②【抽出】!$B$3:$O$299,7,FALSE)),"",VLOOKUP($P$1&amp;$U$1&amp;A78,STEP②【抽出】!$B$3:$O$299,7,FALSE))</f>
        <v/>
      </c>
      <c r="F78" s="63"/>
      <c r="G78" s="57" t="str">
        <f>IF(ISERROR(VLOOKUP($P$1&amp;$U$1&amp;A78,STEP②【抽出】!$B$3:$O$299,8,FALSE)),"",VLOOKUP($P$1&amp;$U$1&amp;A78,STEP②【抽出】!$B$3:$O$299,8,FALSE))</f>
        <v/>
      </c>
      <c r="H78" s="57"/>
      <c r="I78" s="63" t="str">
        <f>IF(ISERROR(VLOOKUP($P$1&amp;$U$1&amp;A78,STEP②【抽出】!$B$3:$O$299,9,FALSE)),"",VLOOKUP($P$1&amp;$U$1&amp;A78,STEP②【抽出】!$B$3:$O$299,9,FALSE))</f>
        <v/>
      </c>
      <c r="J78" s="63"/>
      <c r="K78" s="63"/>
      <c r="L78" s="63"/>
      <c r="M78" s="69" t="str">
        <f>IF(ISERROR(VLOOKUP($P$1&amp;$U$1&amp;A78,STEP②【抽出】!$B$3:$O$299,10,FALSE)),"",VLOOKUP($P$1&amp;$U$1&amp;A78,STEP②【抽出】!$B$3:$O$299,10,FALSE))</f>
        <v/>
      </c>
      <c r="N78" s="69"/>
      <c r="O78" s="69"/>
      <c r="P78" s="42" t="str">
        <f>IF(ISERROR(VLOOKUP($P$1&amp;$U$1&amp;A78,STEP②【抽出】!$B$3:$O$299,11,FALSE)),"",VLOOKUP($P$1&amp;$U$1&amp;A78,STEP②【抽出】!$B$3:$O$299,11,FALSE))</f>
        <v/>
      </c>
      <c r="Q78" s="62" t="str">
        <f>IF(ISERROR(VLOOKUP($P$1&amp;$U$1&amp;A78,STEP②【抽出】!$B$3:$O$299,12,FALSE)),"",VLOOKUP($P$1&amp;$U$1&amp;A78,STEP②【抽出】!$B$3:$O$299,12,FALSE))</f>
        <v/>
      </c>
      <c r="R78" s="62"/>
      <c r="S78" s="62"/>
      <c r="T78" s="43" t="str">
        <f>IF(ISERROR(VLOOKUP($P$1&amp;$U$1&amp;A78,STEP②【抽出】!$B$3:$O$299,13,FALSE)),"",VLOOKUP($P$1&amp;$U$1&amp;A78,STEP②【抽出】!$B$3:$O$299,13,FALSE))</f>
        <v/>
      </c>
      <c r="U78" s="44" t="str">
        <f>IF(ISERROR(VLOOKUP($P$1&amp;$U$1&amp;A78,STEP②【抽出】!$B$3:$O$299,14,FALSE)),"",VLOOKUP($P$1&amp;$U$1&amp;A78,STEP②【抽出】!$B$3:$O$299,14,FALSE))</f>
        <v/>
      </c>
      <c r="V78" s="45"/>
      <c r="W78" s="34"/>
    </row>
    <row r="79" spans="1:23" ht="12.75" customHeight="1" x14ac:dyDescent="0.15">
      <c r="A79" s="36">
        <v>76</v>
      </c>
      <c r="B79" s="64" t="str">
        <f>IF(ISERROR(VLOOKUP($P$1&amp;$U$1&amp;A79,STEP②【抽出】!$B$3:$O$299,6,FALSE)),"",VLOOKUP($P$1&amp;$U$1&amp;A79,STEP②【抽出】!$B$3:$O$299,6,FALSE))</f>
        <v/>
      </c>
      <c r="C79" s="64"/>
      <c r="D79" s="64"/>
      <c r="E79" s="65" t="str">
        <f>IF(ISERROR(VLOOKUP($P$1&amp;$U$1&amp;A79,STEP②【抽出】!$B$3:$O$299,7,FALSE)),"",VLOOKUP($P$1&amp;$U$1&amp;A79,STEP②【抽出】!$B$3:$O$299,7,FALSE))</f>
        <v/>
      </c>
      <c r="F79" s="65"/>
      <c r="G79" s="56" t="str">
        <f>IF(ISERROR(VLOOKUP($P$1&amp;$U$1&amp;A79,STEP②【抽出】!$B$3:$O$299,8,FALSE)),"",VLOOKUP($P$1&amp;$U$1&amp;A79,STEP②【抽出】!$B$3:$O$299,8,FALSE))</f>
        <v/>
      </c>
      <c r="H79" s="56"/>
      <c r="I79" s="65" t="str">
        <f>IF(ISERROR(VLOOKUP($P$1&amp;$U$1&amp;A79,STEP②【抽出】!$B$3:$O$299,9,FALSE)),"",VLOOKUP($P$1&amp;$U$1&amp;A79,STEP②【抽出】!$B$3:$O$299,9,FALSE))</f>
        <v/>
      </c>
      <c r="J79" s="65"/>
      <c r="K79" s="65"/>
      <c r="L79" s="65"/>
      <c r="M79" s="68" t="str">
        <f>IF(ISERROR(VLOOKUP($P$1&amp;$U$1&amp;A79,STEP②【抽出】!$B$3:$O$299,10,FALSE)),"",VLOOKUP($P$1&amp;$U$1&amp;A79,STEP②【抽出】!$B$3:$O$299,10,FALSE))</f>
        <v/>
      </c>
      <c r="N79" s="68"/>
      <c r="O79" s="68"/>
      <c r="P79" s="37" t="str">
        <f>IF(ISERROR(VLOOKUP($P$1&amp;$U$1&amp;A79,STEP②【抽出】!$B$3:$O$299,11,FALSE)),"",VLOOKUP($P$1&amp;$U$1&amp;A79,STEP②【抽出】!$B$3:$O$299,11,FALSE))</f>
        <v/>
      </c>
      <c r="Q79" s="64" t="str">
        <f>IF(ISERROR(VLOOKUP($P$1&amp;$U$1&amp;A79,STEP②【抽出】!$B$3:$O$299,12,FALSE)),"",VLOOKUP($P$1&amp;$U$1&amp;A79,STEP②【抽出】!$B$3:$O$299,12,FALSE))</f>
        <v/>
      </c>
      <c r="R79" s="64"/>
      <c r="S79" s="64"/>
      <c r="T79" s="38" t="str">
        <f>IF(ISERROR(VLOOKUP($P$1&amp;$U$1&amp;A79,STEP②【抽出】!$B$3:$O$299,13,FALSE)),"",VLOOKUP($P$1&amp;$U$1&amp;A79,STEP②【抽出】!$B$3:$O$299,13,FALSE))</f>
        <v/>
      </c>
      <c r="U79" s="39" t="str">
        <f>IF(ISERROR(VLOOKUP($P$1&amp;$U$1&amp;A79,STEP②【抽出】!$B$3:$O$299,14,FALSE)),"",VLOOKUP($P$1&amp;$U$1&amp;A79,STEP②【抽出】!$B$3:$O$299,14,FALSE))</f>
        <v/>
      </c>
      <c r="V79" s="40"/>
      <c r="W79" s="34"/>
    </row>
    <row r="80" spans="1:23" ht="12.75" customHeight="1" x14ac:dyDescent="0.15">
      <c r="A80" s="41">
        <v>77</v>
      </c>
      <c r="B80" s="62" t="str">
        <f>IF(ISERROR(VLOOKUP($P$1&amp;$U$1&amp;A80,STEP②【抽出】!$B$3:$O$299,6,FALSE)),"",VLOOKUP($P$1&amp;$U$1&amp;A80,STEP②【抽出】!$B$3:$O$299,6,FALSE))</f>
        <v/>
      </c>
      <c r="C80" s="62"/>
      <c r="D80" s="62"/>
      <c r="E80" s="63" t="str">
        <f>IF(ISERROR(VLOOKUP($P$1&amp;$U$1&amp;A80,STEP②【抽出】!$B$3:$O$299,7,FALSE)),"",VLOOKUP($P$1&amp;$U$1&amp;A80,STEP②【抽出】!$B$3:$O$299,7,FALSE))</f>
        <v/>
      </c>
      <c r="F80" s="63"/>
      <c r="G80" s="57" t="str">
        <f>IF(ISERROR(VLOOKUP($P$1&amp;$U$1&amp;A80,STEP②【抽出】!$B$3:$O$299,8,FALSE)),"",VLOOKUP($P$1&amp;$U$1&amp;A80,STEP②【抽出】!$B$3:$O$299,8,FALSE))</f>
        <v/>
      </c>
      <c r="H80" s="57"/>
      <c r="I80" s="63" t="str">
        <f>IF(ISERROR(VLOOKUP($P$1&amp;$U$1&amp;A80,STEP②【抽出】!$B$3:$O$299,9,FALSE)),"",VLOOKUP($P$1&amp;$U$1&amp;A80,STEP②【抽出】!$B$3:$O$299,9,FALSE))</f>
        <v/>
      </c>
      <c r="J80" s="63"/>
      <c r="K80" s="63"/>
      <c r="L80" s="63"/>
      <c r="M80" s="69" t="str">
        <f>IF(ISERROR(VLOOKUP($P$1&amp;$U$1&amp;A80,STEP②【抽出】!$B$3:$O$299,10,FALSE)),"",VLOOKUP($P$1&amp;$U$1&amp;A80,STEP②【抽出】!$B$3:$O$299,10,FALSE))</f>
        <v/>
      </c>
      <c r="N80" s="69"/>
      <c r="O80" s="69"/>
      <c r="P80" s="42" t="str">
        <f>IF(ISERROR(VLOOKUP($P$1&amp;$U$1&amp;A80,STEP②【抽出】!$B$3:$O$299,11,FALSE)),"",VLOOKUP($P$1&amp;$U$1&amp;A80,STEP②【抽出】!$B$3:$O$299,11,FALSE))</f>
        <v/>
      </c>
      <c r="Q80" s="62" t="str">
        <f>IF(ISERROR(VLOOKUP($P$1&amp;$U$1&amp;A80,STEP②【抽出】!$B$3:$O$299,12,FALSE)),"",VLOOKUP($P$1&amp;$U$1&amp;A80,STEP②【抽出】!$B$3:$O$299,12,FALSE))</f>
        <v/>
      </c>
      <c r="R80" s="62"/>
      <c r="S80" s="62"/>
      <c r="T80" s="43" t="str">
        <f>IF(ISERROR(VLOOKUP($P$1&amp;$U$1&amp;A80,STEP②【抽出】!$B$3:$O$299,13,FALSE)),"",VLOOKUP($P$1&amp;$U$1&amp;A80,STEP②【抽出】!$B$3:$O$299,13,FALSE))</f>
        <v/>
      </c>
      <c r="U80" s="44" t="str">
        <f>IF(ISERROR(VLOOKUP($P$1&amp;$U$1&amp;A80,STEP②【抽出】!$B$3:$O$299,14,FALSE)),"",VLOOKUP($P$1&amp;$U$1&amp;A80,STEP②【抽出】!$B$3:$O$299,14,FALSE))</f>
        <v/>
      </c>
      <c r="V80" s="45"/>
      <c r="W80" s="34"/>
    </row>
    <row r="81" spans="1:23" ht="12.75" customHeight="1" x14ac:dyDescent="0.15">
      <c r="A81" s="36">
        <v>78</v>
      </c>
      <c r="B81" s="64" t="str">
        <f>IF(ISERROR(VLOOKUP($P$1&amp;$U$1&amp;A81,STEP②【抽出】!$B$3:$O$299,6,FALSE)),"",VLOOKUP($P$1&amp;$U$1&amp;A81,STEP②【抽出】!$B$3:$O$299,6,FALSE))</f>
        <v/>
      </c>
      <c r="C81" s="64"/>
      <c r="D81" s="64"/>
      <c r="E81" s="65" t="str">
        <f>IF(ISERROR(VLOOKUP($P$1&amp;$U$1&amp;A81,STEP②【抽出】!$B$3:$O$299,7,FALSE)),"",VLOOKUP($P$1&amp;$U$1&amp;A81,STEP②【抽出】!$B$3:$O$299,7,FALSE))</f>
        <v/>
      </c>
      <c r="F81" s="65"/>
      <c r="G81" s="56" t="str">
        <f>IF(ISERROR(VLOOKUP($P$1&amp;$U$1&amp;A81,STEP②【抽出】!$B$3:$O$299,8,FALSE)),"",VLOOKUP($P$1&amp;$U$1&amp;A81,STEP②【抽出】!$B$3:$O$299,8,FALSE))</f>
        <v/>
      </c>
      <c r="H81" s="56"/>
      <c r="I81" s="65" t="str">
        <f>IF(ISERROR(VLOOKUP($P$1&amp;$U$1&amp;A81,STEP②【抽出】!$B$3:$O$299,9,FALSE)),"",VLOOKUP($P$1&amp;$U$1&amp;A81,STEP②【抽出】!$B$3:$O$299,9,FALSE))</f>
        <v/>
      </c>
      <c r="J81" s="65"/>
      <c r="K81" s="65"/>
      <c r="L81" s="65"/>
      <c r="M81" s="68" t="str">
        <f>IF(ISERROR(VLOOKUP($P$1&amp;$U$1&amp;A81,STEP②【抽出】!$B$3:$O$299,10,FALSE)),"",VLOOKUP($P$1&amp;$U$1&amp;A81,STEP②【抽出】!$B$3:$O$299,10,FALSE))</f>
        <v/>
      </c>
      <c r="N81" s="68"/>
      <c r="O81" s="68"/>
      <c r="P81" s="37" t="str">
        <f>IF(ISERROR(VLOOKUP($P$1&amp;$U$1&amp;A81,STEP②【抽出】!$B$3:$O$299,11,FALSE)),"",VLOOKUP($P$1&amp;$U$1&amp;A81,STEP②【抽出】!$B$3:$O$299,11,FALSE))</f>
        <v/>
      </c>
      <c r="Q81" s="64" t="str">
        <f>IF(ISERROR(VLOOKUP($P$1&amp;$U$1&amp;A81,STEP②【抽出】!$B$3:$O$299,12,FALSE)),"",VLOOKUP($P$1&amp;$U$1&amp;A81,STEP②【抽出】!$B$3:$O$299,12,FALSE))</f>
        <v/>
      </c>
      <c r="R81" s="64"/>
      <c r="S81" s="64"/>
      <c r="T81" s="38" t="str">
        <f>IF(ISERROR(VLOOKUP($P$1&amp;$U$1&amp;A81,STEP②【抽出】!$B$3:$O$299,13,FALSE)),"",VLOOKUP($P$1&amp;$U$1&amp;A81,STEP②【抽出】!$B$3:$O$299,13,FALSE))</f>
        <v/>
      </c>
      <c r="U81" s="39" t="str">
        <f>IF(ISERROR(VLOOKUP($P$1&amp;$U$1&amp;A81,STEP②【抽出】!$B$3:$O$299,14,FALSE)),"",VLOOKUP($P$1&amp;$U$1&amp;A81,STEP②【抽出】!$B$3:$O$299,14,FALSE))</f>
        <v/>
      </c>
      <c r="V81" s="40"/>
      <c r="W81" s="34"/>
    </row>
    <row r="82" spans="1:23" ht="12.75" customHeight="1" x14ac:dyDescent="0.15">
      <c r="A82" s="41">
        <v>79</v>
      </c>
      <c r="B82" s="62" t="str">
        <f>IF(ISERROR(VLOOKUP($P$1&amp;$U$1&amp;A82,STEP②【抽出】!$B$3:$O$299,6,FALSE)),"",VLOOKUP($P$1&amp;$U$1&amp;A82,STEP②【抽出】!$B$3:$O$299,6,FALSE))</f>
        <v/>
      </c>
      <c r="C82" s="62"/>
      <c r="D82" s="62"/>
      <c r="E82" s="63" t="str">
        <f>IF(ISERROR(VLOOKUP($P$1&amp;$U$1&amp;A82,STEP②【抽出】!$B$3:$O$299,7,FALSE)),"",VLOOKUP($P$1&amp;$U$1&amp;A82,STEP②【抽出】!$B$3:$O$299,7,FALSE))</f>
        <v/>
      </c>
      <c r="F82" s="63"/>
      <c r="G82" s="57" t="str">
        <f>IF(ISERROR(VLOOKUP($P$1&amp;$U$1&amp;A82,STEP②【抽出】!$B$3:$O$299,8,FALSE)),"",VLOOKUP($P$1&amp;$U$1&amp;A82,STEP②【抽出】!$B$3:$O$299,8,FALSE))</f>
        <v/>
      </c>
      <c r="H82" s="57"/>
      <c r="I82" s="63" t="str">
        <f>IF(ISERROR(VLOOKUP($P$1&amp;$U$1&amp;A82,STEP②【抽出】!$B$3:$O$299,9,FALSE)),"",VLOOKUP($P$1&amp;$U$1&amp;A82,STEP②【抽出】!$B$3:$O$299,9,FALSE))</f>
        <v/>
      </c>
      <c r="J82" s="63"/>
      <c r="K82" s="63"/>
      <c r="L82" s="63"/>
      <c r="M82" s="69" t="str">
        <f>IF(ISERROR(VLOOKUP($P$1&amp;$U$1&amp;A82,STEP②【抽出】!$B$3:$O$299,10,FALSE)),"",VLOOKUP($P$1&amp;$U$1&amp;A82,STEP②【抽出】!$B$3:$O$299,10,FALSE))</f>
        <v/>
      </c>
      <c r="N82" s="69"/>
      <c r="O82" s="69"/>
      <c r="P82" s="42" t="str">
        <f>IF(ISERROR(VLOOKUP($P$1&amp;$U$1&amp;A82,STEP②【抽出】!$B$3:$O$299,11,FALSE)),"",VLOOKUP($P$1&amp;$U$1&amp;A82,STEP②【抽出】!$B$3:$O$299,11,FALSE))</f>
        <v/>
      </c>
      <c r="Q82" s="62" t="str">
        <f>IF(ISERROR(VLOOKUP($P$1&amp;$U$1&amp;A82,STEP②【抽出】!$B$3:$O$299,12,FALSE)),"",VLOOKUP($P$1&amp;$U$1&amp;A82,STEP②【抽出】!$B$3:$O$299,12,FALSE))</f>
        <v/>
      </c>
      <c r="R82" s="62"/>
      <c r="S82" s="62"/>
      <c r="T82" s="43" t="str">
        <f>IF(ISERROR(VLOOKUP($P$1&amp;$U$1&amp;A82,STEP②【抽出】!$B$3:$O$299,13,FALSE)),"",VLOOKUP($P$1&amp;$U$1&amp;A82,STEP②【抽出】!$B$3:$O$299,13,FALSE))</f>
        <v/>
      </c>
      <c r="U82" s="44" t="str">
        <f>IF(ISERROR(VLOOKUP($P$1&amp;$U$1&amp;A82,STEP②【抽出】!$B$3:$O$299,14,FALSE)),"",VLOOKUP($P$1&amp;$U$1&amp;A82,STEP②【抽出】!$B$3:$O$299,14,FALSE))</f>
        <v/>
      </c>
      <c r="V82" s="45"/>
      <c r="W82" s="34"/>
    </row>
    <row r="83" spans="1:23" ht="12.75" customHeight="1" thickBot="1" x14ac:dyDescent="0.2">
      <c r="A83" s="46">
        <v>80</v>
      </c>
      <c r="B83" s="60" t="str">
        <f>IF(ISERROR(VLOOKUP($P$1&amp;$U$1&amp;A83,STEP②【抽出】!$B$3:$O$299,6,FALSE)),"",VLOOKUP($P$1&amp;$U$1&amp;A83,STEP②【抽出】!$B$3:$O$299,6,FALSE))</f>
        <v/>
      </c>
      <c r="C83" s="60"/>
      <c r="D83" s="60"/>
      <c r="E83" s="61" t="str">
        <f>IF(ISERROR(VLOOKUP($P$1&amp;$U$1&amp;A83,STEP②【抽出】!$B$3:$O$299,7,FALSE)),"",VLOOKUP($P$1&amp;$U$1&amp;A83,STEP②【抽出】!$B$3:$O$299,7,FALSE))</f>
        <v/>
      </c>
      <c r="F83" s="61"/>
      <c r="G83" s="58" t="str">
        <f>IF(ISERROR(VLOOKUP($P$1&amp;$U$1&amp;A83,STEP②【抽出】!$B$3:$O$299,8,FALSE)),"",VLOOKUP($P$1&amp;$U$1&amp;A83,STEP②【抽出】!$B$3:$O$299,8,FALSE))</f>
        <v/>
      </c>
      <c r="H83" s="58"/>
      <c r="I83" s="61" t="str">
        <f>IF(ISERROR(VLOOKUP($P$1&amp;$U$1&amp;A83,STEP②【抽出】!$B$3:$O$299,9,FALSE)),"",VLOOKUP($P$1&amp;$U$1&amp;A83,STEP②【抽出】!$B$3:$O$299,9,FALSE))</f>
        <v/>
      </c>
      <c r="J83" s="61"/>
      <c r="K83" s="61"/>
      <c r="L83" s="61"/>
      <c r="M83" s="70" t="str">
        <f>IF(ISERROR(VLOOKUP($P$1&amp;$U$1&amp;A83,STEP②【抽出】!$B$3:$O$299,10,FALSE)),"",VLOOKUP($P$1&amp;$U$1&amp;A83,STEP②【抽出】!$B$3:$O$299,10,FALSE))</f>
        <v/>
      </c>
      <c r="N83" s="70"/>
      <c r="O83" s="70"/>
      <c r="P83" s="47" t="str">
        <f>IF(ISERROR(VLOOKUP($P$1&amp;$U$1&amp;A83,STEP②【抽出】!$B$3:$O$299,11,FALSE)),"",VLOOKUP($P$1&amp;$U$1&amp;A83,STEP②【抽出】!$B$3:$O$299,11,FALSE))</f>
        <v/>
      </c>
      <c r="Q83" s="60" t="str">
        <f>IF(ISERROR(VLOOKUP($P$1&amp;$U$1&amp;A83,STEP②【抽出】!$B$3:$O$299,12,FALSE)),"",VLOOKUP($P$1&amp;$U$1&amp;A83,STEP②【抽出】!$B$3:$O$299,12,FALSE))</f>
        <v/>
      </c>
      <c r="R83" s="60"/>
      <c r="S83" s="60"/>
      <c r="T83" s="48" t="str">
        <f>IF(ISERROR(VLOOKUP($P$1&amp;$U$1&amp;A83,STEP②【抽出】!$B$3:$O$299,13,FALSE)),"",VLOOKUP($P$1&amp;$U$1&amp;A83,STEP②【抽出】!$B$3:$O$299,13,FALSE))</f>
        <v/>
      </c>
      <c r="U83" s="49" t="str">
        <f>IF(ISERROR(VLOOKUP($P$1&amp;$U$1&amp;A83,STEP②【抽出】!$B$3:$O$299,14,FALSE)),"",VLOOKUP($P$1&amp;$U$1&amp;A83,STEP②【抽出】!$B$3:$O$299,14,FALSE))</f>
        <v/>
      </c>
      <c r="V83" s="50"/>
      <c r="W83" s="34"/>
    </row>
    <row r="84" spans="1:23" ht="12.75" customHeight="1" x14ac:dyDescent="0.15">
      <c r="A84" s="29">
        <v>81</v>
      </c>
      <c r="B84" s="66" t="str">
        <f>IF(ISERROR(VLOOKUP($P$1&amp;$U$1&amp;A84,STEP②【抽出】!$B$3:$O$299,6,FALSE)),"",VLOOKUP($P$1&amp;$U$1&amp;A84,STEP②【抽出】!$B$3:$O$299,6,FALSE))</f>
        <v/>
      </c>
      <c r="C84" s="66"/>
      <c r="D84" s="66"/>
      <c r="E84" s="67" t="str">
        <f>IF(ISERROR(VLOOKUP($P$1&amp;$U$1&amp;A84,STEP②【抽出】!$B$3:$O$299,7,FALSE)),"",VLOOKUP($P$1&amp;$U$1&amp;A84,STEP②【抽出】!$B$3:$O$299,7,FALSE))</f>
        <v/>
      </c>
      <c r="F84" s="67"/>
      <c r="G84" s="59" t="str">
        <f>IF(ISERROR(VLOOKUP($P$1&amp;$U$1&amp;A84,STEP②【抽出】!$B$3:$O$299,8,FALSE)),"",VLOOKUP($P$1&amp;$U$1&amp;A84,STEP②【抽出】!$B$3:$O$299,8,FALSE))</f>
        <v/>
      </c>
      <c r="H84" s="59"/>
      <c r="I84" s="67" t="str">
        <f>IF(ISERROR(VLOOKUP($P$1&amp;$U$1&amp;A84,STEP②【抽出】!$B$3:$O$299,9,FALSE)),"",VLOOKUP($P$1&amp;$U$1&amp;A84,STEP②【抽出】!$B$3:$O$299,9,FALSE))</f>
        <v/>
      </c>
      <c r="J84" s="67"/>
      <c r="K84" s="67"/>
      <c r="L84" s="67"/>
      <c r="M84" s="71" t="str">
        <f>IF(ISERROR(VLOOKUP($P$1&amp;$U$1&amp;A84,STEP②【抽出】!$B$3:$O$299,10,FALSE)),"",VLOOKUP($P$1&amp;$U$1&amp;A84,STEP②【抽出】!$B$3:$O$299,10,FALSE))</f>
        <v/>
      </c>
      <c r="N84" s="71"/>
      <c r="O84" s="71"/>
      <c r="P84" s="30" t="str">
        <f>IF(ISERROR(VLOOKUP($P$1&amp;$U$1&amp;A84,STEP②【抽出】!$B$3:$O$299,11,FALSE)),"",VLOOKUP($P$1&amp;$U$1&amp;A84,STEP②【抽出】!$B$3:$O$299,11,FALSE))</f>
        <v/>
      </c>
      <c r="Q84" s="66" t="str">
        <f>IF(ISERROR(VLOOKUP($P$1&amp;$U$1&amp;A84,STEP②【抽出】!$B$3:$O$299,12,FALSE)),"",VLOOKUP($P$1&amp;$U$1&amp;A84,STEP②【抽出】!$B$3:$O$299,12,FALSE))</f>
        <v/>
      </c>
      <c r="R84" s="66"/>
      <c r="S84" s="66"/>
      <c r="T84" s="31" t="str">
        <f>IF(ISERROR(VLOOKUP($P$1&amp;$U$1&amp;A84,STEP②【抽出】!$B$3:$O$299,13,FALSE)),"",VLOOKUP($P$1&amp;$U$1&amp;A84,STEP②【抽出】!$B$3:$O$299,13,FALSE))</f>
        <v/>
      </c>
      <c r="U84" s="32" t="str">
        <f>IF(ISERROR(VLOOKUP($P$1&amp;$U$1&amp;A84,STEP②【抽出】!$B$3:$O$299,14,FALSE)),"",VLOOKUP($P$1&amp;$U$1&amp;A84,STEP②【抽出】!$B$3:$O$299,14,FALSE))</f>
        <v/>
      </c>
      <c r="V84" s="33"/>
      <c r="W84" s="34"/>
    </row>
    <row r="85" spans="1:23" ht="12.75" customHeight="1" x14ac:dyDescent="0.15">
      <c r="A85" s="36">
        <v>82</v>
      </c>
      <c r="B85" s="64" t="str">
        <f>IF(ISERROR(VLOOKUP($P$1&amp;$U$1&amp;A85,STEP②【抽出】!$B$3:$O$299,6,FALSE)),"",VLOOKUP($P$1&amp;$U$1&amp;A85,STEP②【抽出】!$B$3:$O$299,6,FALSE))</f>
        <v/>
      </c>
      <c r="C85" s="64"/>
      <c r="D85" s="64"/>
      <c r="E85" s="65" t="str">
        <f>IF(ISERROR(VLOOKUP($P$1&amp;$U$1&amp;A85,STEP②【抽出】!$B$3:$O$299,7,FALSE)),"",VLOOKUP($P$1&amp;$U$1&amp;A85,STEP②【抽出】!$B$3:$O$299,7,FALSE))</f>
        <v/>
      </c>
      <c r="F85" s="65"/>
      <c r="G85" s="56" t="str">
        <f>IF(ISERROR(VLOOKUP($P$1&amp;$U$1&amp;A85,STEP②【抽出】!$B$3:$O$299,8,FALSE)),"",VLOOKUP($P$1&amp;$U$1&amp;A85,STEP②【抽出】!$B$3:$O$299,8,FALSE))</f>
        <v/>
      </c>
      <c r="H85" s="56"/>
      <c r="I85" s="65" t="str">
        <f>IF(ISERROR(VLOOKUP($P$1&amp;$U$1&amp;A85,STEP②【抽出】!$B$3:$O$299,9,FALSE)),"",VLOOKUP($P$1&amp;$U$1&amp;A85,STEP②【抽出】!$B$3:$O$299,9,FALSE))</f>
        <v/>
      </c>
      <c r="J85" s="65"/>
      <c r="K85" s="65"/>
      <c r="L85" s="65"/>
      <c r="M85" s="68" t="str">
        <f>IF(ISERROR(VLOOKUP($P$1&amp;$U$1&amp;A85,STEP②【抽出】!$B$3:$O$299,10,FALSE)),"",VLOOKUP($P$1&amp;$U$1&amp;A85,STEP②【抽出】!$B$3:$O$299,10,FALSE))</f>
        <v/>
      </c>
      <c r="N85" s="68"/>
      <c r="O85" s="68"/>
      <c r="P85" s="37" t="str">
        <f>IF(ISERROR(VLOOKUP($P$1&amp;$U$1&amp;A85,STEP②【抽出】!$B$3:$O$299,11,FALSE)),"",VLOOKUP($P$1&amp;$U$1&amp;A85,STEP②【抽出】!$B$3:$O$299,11,FALSE))</f>
        <v/>
      </c>
      <c r="Q85" s="64" t="str">
        <f>IF(ISERROR(VLOOKUP($P$1&amp;$U$1&amp;A85,STEP②【抽出】!$B$3:$O$299,12,FALSE)),"",VLOOKUP($P$1&amp;$U$1&amp;A85,STEP②【抽出】!$B$3:$O$299,12,FALSE))</f>
        <v/>
      </c>
      <c r="R85" s="64"/>
      <c r="S85" s="64"/>
      <c r="T85" s="38" t="str">
        <f>IF(ISERROR(VLOOKUP($P$1&amp;$U$1&amp;A85,STEP②【抽出】!$B$3:$O$299,13,FALSE)),"",VLOOKUP($P$1&amp;$U$1&amp;A85,STEP②【抽出】!$B$3:$O$299,13,FALSE))</f>
        <v/>
      </c>
      <c r="U85" s="39" t="str">
        <f>IF(ISERROR(VLOOKUP($P$1&amp;$U$1&amp;A85,STEP②【抽出】!$B$3:$O$299,14,FALSE)),"",VLOOKUP($P$1&amp;$U$1&amp;A85,STEP②【抽出】!$B$3:$O$299,14,FALSE))</f>
        <v/>
      </c>
      <c r="V85" s="40"/>
      <c r="W85" s="34"/>
    </row>
    <row r="86" spans="1:23" ht="12.75" customHeight="1" x14ac:dyDescent="0.15">
      <c r="A86" s="41">
        <v>83</v>
      </c>
      <c r="B86" s="62" t="str">
        <f>IF(ISERROR(VLOOKUP($P$1&amp;$U$1&amp;A86,STEP②【抽出】!$B$3:$O$299,6,FALSE)),"",VLOOKUP($P$1&amp;$U$1&amp;A86,STEP②【抽出】!$B$3:$O$299,6,FALSE))</f>
        <v/>
      </c>
      <c r="C86" s="62"/>
      <c r="D86" s="62"/>
      <c r="E86" s="63" t="str">
        <f>IF(ISERROR(VLOOKUP($P$1&amp;$U$1&amp;A86,STEP②【抽出】!$B$3:$O$299,7,FALSE)),"",VLOOKUP($P$1&amp;$U$1&amp;A86,STEP②【抽出】!$B$3:$O$299,7,FALSE))</f>
        <v/>
      </c>
      <c r="F86" s="63"/>
      <c r="G86" s="57" t="str">
        <f>IF(ISERROR(VLOOKUP($P$1&amp;$U$1&amp;A86,STEP②【抽出】!$B$3:$O$299,8,FALSE)),"",VLOOKUP($P$1&amp;$U$1&amp;A86,STEP②【抽出】!$B$3:$O$299,8,FALSE))</f>
        <v/>
      </c>
      <c r="H86" s="57"/>
      <c r="I86" s="63" t="str">
        <f>IF(ISERROR(VLOOKUP($P$1&amp;$U$1&amp;A86,STEP②【抽出】!$B$3:$O$299,9,FALSE)),"",VLOOKUP($P$1&amp;$U$1&amp;A86,STEP②【抽出】!$B$3:$O$299,9,FALSE))</f>
        <v/>
      </c>
      <c r="J86" s="63"/>
      <c r="K86" s="63"/>
      <c r="L86" s="63"/>
      <c r="M86" s="69" t="str">
        <f>IF(ISERROR(VLOOKUP($P$1&amp;$U$1&amp;A86,STEP②【抽出】!$B$3:$O$299,10,FALSE)),"",VLOOKUP($P$1&amp;$U$1&amp;A86,STEP②【抽出】!$B$3:$O$299,10,FALSE))</f>
        <v/>
      </c>
      <c r="N86" s="69"/>
      <c r="O86" s="69"/>
      <c r="P86" s="42" t="str">
        <f>IF(ISERROR(VLOOKUP($P$1&amp;$U$1&amp;A86,STEP②【抽出】!$B$3:$O$299,11,FALSE)),"",VLOOKUP($P$1&amp;$U$1&amp;A86,STEP②【抽出】!$B$3:$O$299,11,FALSE))</f>
        <v/>
      </c>
      <c r="Q86" s="62" t="str">
        <f>IF(ISERROR(VLOOKUP($P$1&amp;$U$1&amp;A86,STEP②【抽出】!$B$3:$O$299,12,FALSE)),"",VLOOKUP($P$1&amp;$U$1&amp;A86,STEP②【抽出】!$B$3:$O$299,12,FALSE))</f>
        <v/>
      </c>
      <c r="R86" s="62"/>
      <c r="S86" s="62"/>
      <c r="T86" s="43" t="str">
        <f>IF(ISERROR(VLOOKUP($P$1&amp;$U$1&amp;A86,STEP②【抽出】!$B$3:$O$299,13,FALSE)),"",VLOOKUP($P$1&amp;$U$1&amp;A86,STEP②【抽出】!$B$3:$O$299,13,FALSE))</f>
        <v/>
      </c>
      <c r="U86" s="44" t="str">
        <f>IF(ISERROR(VLOOKUP($P$1&amp;$U$1&amp;A86,STEP②【抽出】!$B$3:$O$299,14,FALSE)),"",VLOOKUP($P$1&amp;$U$1&amp;A86,STEP②【抽出】!$B$3:$O$299,14,FALSE))</f>
        <v/>
      </c>
      <c r="V86" s="45"/>
      <c r="W86" s="34"/>
    </row>
    <row r="87" spans="1:23" ht="12.75" customHeight="1" x14ac:dyDescent="0.15">
      <c r="A87" s="36">
        <v>84</v>
      </c>
      <c r="B87" s="64" t="str">
        <f>IF(ISERROR(VLOOKUP($P$1&amp;$U$1&amp;A87,STEP②【抽出】!$B$3:$O$299,6,FALSE)),"",VLOOKUP($P$1&amp;$U$1&amp;A87,STEP②【抽出】!$B$3:$O$299,6,FALSE))</f>
        <v/>
      </c>
      <c r="C87" s="64"/>
      <c r="D87" s="64"/>
      <c r="E87" s="65" t="str">
        <f>IF(ISERROR(VLOOKUP($P$1&amp;$U$1&amp;A87,STEP②【抽出】!$B$3:$O$299,7,FALSE)),"",VLOOKUP($P$1&amp;$U$1&amp;A87,STEP②【抽出】!$B$3:$O$299,7,FALSE))</f>
        <v/>
      </c>
      <c r="F87" s="65"/>
      <c r="G87" s="56" t="str">
        <f>IF(ISERROR(VLOOKUP($P$1&amp;$U$1&amp;A87,STEP②【抽出】!$B$3:$O$299,8,FALSE)),"",VLOOKUP($P$1&amp;$U$1&amp;A87,STEP②【抽出】!$B$3:$O$299,8,FALSE))</f>
        <v/>
      </c>
      <c r="H87" s="56"/>
      <c r="I87" s="65" t="str">
        <f>IF(ISERROR(VLOOKUP($P$1&amp;$U$1&amp;A87,STEP②【抽出】!$B$3:$O$299,9,FALSE)),"",VLOOKUP($P$1&amp;$U$1&amp;A87,STEP②【抽出】!$B$3:$O$299,9,FALSE))</f>
        <v/>
      </c>
      <c r="J87" s="65"/>
      <c r="K87" s="65"/>
      <c r="L87" s="65"/>
      <c r="M87" s="68" t="str">
        <f>IF(ISERROR(VLOOKUP($P$1&amp;$U$1&amp;A87,STEP②【抽出】!$B$3:$O$299,10,FALSE)),"",VLOOKUP($P$1&amp;$U$1&amp;A87,STEP②【抽出】!$B$3:$O$299,10,FALSE))</f>
        <v/>
      </c>
      <c r="N87" s="68"/>
      <c r="O87" s="68"/>
      <c r="P87" s="37" t="str">
        <f>IF(ISERROR(VLOOKUP($P$1&amp;$U$1&amp;A87,STEP②【抽出】!$B$3:$O$299,11,FALSE)),"",VLOOKUP($P$1&amp;$U$1&amp;A87,STEP②【抽出】!$B$3:$O$299,11,FALSE))</f>
        <v/>
      </c>
      <c r="Q87" s="64" t="str">
        <f>IF(ISERROR(VLOOKUP($P$1&amp;$U$1&amp;A87,STEP②【抽出】!$B$3:$O$299,12,FALSE)),"",VLOOKUP($P$1&amp;$U$1&amp;A87,STEP②【抽出】!$B$3:$O$299,12,FALSE))</f>
        <v/>
      </c>
      <c r="R87" s="64"/>
      <c r="S87" s="64"/>
      <c r="T87" s="38" t="str">
        <f>IF(ISERROR(VLOOKUP($P$1&amp;$U$1&amp;A87,STEP②【抽出】!$B$3:$O$299,13,FALSE)),"",VLOOKUP($P$1&amp;$U$1&amp;A87,STEP②【抽出】!$B$3:$O$299,13,FALSE))</f>
        <v/>
      </c>
      <c r="U87" s="39" t="str">
        <f>IF(ISERROR(VLOOKUP($P$1&amp;$U$1&amp;A87,STEP②【抽出】!$B$3:$O$299,14,FALSE)),"",VLOOKUP($P$1&amp;$U$1&amp;A87,STEP②【抽出】!$B$3:$O$299,14,FALSE))</f>
        <v/>
      </c>
      <c r="V87" s="40"/>
      <c r="W87" s="34"/>
    </row>
    <row r="88" spans="1:23" ht="12.75" customHeight="1" x14ac:dyDescent="0.15">
      <c r="A88" s="41">
        <v>85</v>
      </c>
      <c r="B88" s="62" t="str">
        <f>IF(ISERROR(VLOOKUP($P$1&amp;$U$1&amp;A88,STEP②【抽出】!$B$3:$O$299,6,FALSE)),"",VLOOKUP($P$1&amp;$U$1&amp;A88,STEP②【抽出】!$B$3:$O$299,6,FALSE))</f>
        <v/>
      </c>
      <c r="C88" s="62"/>
      <c r="D88" s="62"/>
      <c r="E88" s="63" t="str">
        <f>IF(ISERROR(VLOOKUP($P$1&amp;$U$1&amp;A88,STEP②【抽出】!$B$3:$O$299,7,FALSE)),"",VLOOKUP($P$1&amp;$U$1&amp;A88,STEP②【抽出】!$B$3:$O$299,7,FALSE))</f>
        <v/>
      </c>
      <c r="F88" s="63"/>
      <c r="G88" s="57" t="str">
        <f>IF(ISERROR(VLOOKUP($P$1&amp;$U$1&amp;A88,STEP②【抽出】!$B$3:$O$299,8,FALSE)),"",VLOOKUP($P$1&amp;$U$1&amp;A88,STEP②【抽出】!$B$3:$O$299,8,FALSE))</f>
        <v/>
      </c>
      <c r="H88" s="57"/>
      <c r="I88" s="63" t="str">
        <f>IF(ISERROR(VLOOKUP($P$1&amp;$U$1&amp;A88,STEP②【抽出】!$B$3:$O$299,9,FALSE)),"",VLOOKUP($P$1&amp;$U$1&amp;A88,STEP②【抽出】!$B$3:$O$299,9,FALSE))</f>
        <v/>
      </c>
      <c r="J88" s="63"/>
      <c r="K88" s="63"/>
      <c r="L88" s="63"/>
      <c r="M88" s="69" t="str">
        <f>IF(ISERROR(VLOOKUP($P$1&amp;$U$1&amp;A88,STEP②【抽出】!$B$3:$O$299,10,FALSE)),"",VLOOKUP($P$1&amp;$U$1&amp;A88,STEP②【抽出】!$B$3:$O$299,10,FALSE))</f>
        <v/>
      </c>
      <c r="N88" s="69"/>
      <c r="O88" s="69"/>
      <c r="P88" s="42" t="str">
        <f>IF(ISERROR(VLOOKUP($P$1&amp;$U$1&amp;A88,STEP②【抽出】!$B$3:$O$299,11,FALSE)),"",VLOOKUP($P$1&amp;$U$1&amp;A88,STEP②【抽出】!$B$3:$O$299,11,FALSE))</f>
        <v/>
      </c>
      <c r="Q88" s="62" t="str">
        <f>IF(ISERROR(VLOOKUP($P$1&amp;$U$1&amp;A88,STEP②【抽出】!$B$3:$O$299,12,FALSE)),"",VLOOKUP($P$1&amp;$U$1&amp;A88,STEP②【抽出】!$B$3:$O$299,12,FALSE))</f>
        <v/>
      </c>
      <c r="R88" s="62"/>
      <c r="S88" s="62"/>
      <c r="T88" s="43" t="str">
        <f>IF(ISERROR(VLOOKUP($P$1&amp;$U$1&amp;A88,STEP②【抽出】!$B$3:$O$299,13,FALSE)),"",VLOOKUP($P$1&amp;$U$1&amp;A88,STEP②【抽出】!$B$3:$O$299,13,FALSE))</f>
        <v/>
      </c>
      <c r="U88" s="44" t="str">
        <f>IF(ISERROR(VLOOKUP($P$1&amp;$U$1&amp;A88,STEP②【抽出】!$B$3:$O$299,14,FALSE)),"",VLOOKUP($P$1&amp;$U$1&amp;A88,STEP②【抽出】!$B$3:$O$299,14,FALSE))</f>
        <v/>
      </c>
      <c r="V88" s="45"/>
      <c r="W88" s="34"/>
    </row>
    <row r="89" spans="1:23" ht="12.75" customHeight="1" x14ac:dyDescent="0.15">
      <c r="A89" s="36">
        <v>86</v>
      </c>
      <c r="B89" s="64" t="str">
        <f>IF(ISERROR(VLOOKUP($P$1&amp;$U$1&amp;A89,STEP②【抽出】!$B$3:$O$299,6,FALSE)),"",VLOOKUP($P$1&amp;$U$1&amp;A89,STEP②【抽出】!$B$3:$O$299,6,FALSE))</f>
        <v/>
      </c>
      <c r="C89" s="64"/>
      <c r="D89" s="64"/>
      <c r="E89" s="65" t="str">
        <f>IF(ISERROR(VLOOKUP($P$1&amp;$U$1&amp;A89,STEP②【抽出】!$B$3:$O$299,7,FALSE)),"",VLOOKUP($P$1&amp;$U$1&amp;A89,STEP②【抽出】!$B$3:$O$299,7,FALSE))</f>
        <v/>
      </c>
      <c r="F89" s="65"/>
      <c r="G89" s="56" t="str">
        <f>IF(ISERROR(VLOOKUP($P$1&amp;$U$1&amp;A89,STEP②【抽出】!$B$3:$O$299,8,FALSE)),"",VLOOKUP($P$1&amp;$U$1&amp;A89,STEP②【抽出】!$B$3:$O$299,8,FALSE))</f>
        <v/>
      </c>
      <c r="H89" s="56"/>
      <c r="I89" s="65" t="str">
        <f>IF(ISERROR(VLOOKUP($P$1&amp;$U$1&amp;A89,STEP②【抽出】!$B$3:$O$299,9,FALSE)),"",VLOOKUP($P$1&amp;$U$1&amp;A89,STEP②【抽出】!$B$3:$O$299,9,FALSE))</f>
        <v/>
      </c>
      <c r="J89" s="65"/>
      <c r="K89" s="65"/>
      <c r="L89" s="65"/>
      <c r="M89" s="68" t="str">
        <f>IF(ISERROR(VLOOKUP($P$1&amp;$U$1&amp;A89,STEP②【抽出】!$B$3:$O$299,10,FALSE)),"",VLOOKUP($P$1&amp;$U$1&amp;A89,STEP②【抽出】!$B$3:$O$299,10,FALSE))</f>
        <v/>
      </c>
      <c r="N89" s="68"/>
      <c r="O89" s="68"/>
      <c r="P89" s="37" t="str">
        <f>IF(ISERROR(VLOOKUP($P$1&amp;$U$1&amp;A89,STEP②【抽出】!$B$3:$O$299,11,FALSE)),"",VLOOKUP($P$1&amp;$U$1&amp;A89,STEP②【抽出】!$B$3:$O$299,11,FALSE))</f>
        <v/>
      </c>
      <c r="Q89" s="64" t="str">
        <f>IF(ISERROR(VLOOKUP($P$1&amp;$U$1&amp;A89,STEP②【抽出】!$B$3:$O$299,12,FALSE)),"",VLOOKUP($P$1&amp;$U$1&amp;A89,STEP②【抽出】!$B$3:$O$299,12,FALSE))</f>
        <v/>
      </c>
      <c r="R89" s="64"/>
      <c r="S89" s="64"/>
      <c r="T89" s="38" t="str">
        <f>IF(ISERROR(VLOOKUP($P$1&amp;$U$1&amp;A89,STEP②【抽出】!$B$3:$O$299,13,FALSE)),"",VLOOKUP($P$1&amp;$U$1&amp;A89,STEP②【抽出】!$B$3:$O$299,13,FALSE))</f>
        <v/>
      </c>
      <c r="U89" s="39" t="str">
        <f>IF(ISERROR(VLOOKUP($P$1&amp;$U$1&amp;A89,STEP②【抽出】!$B$3:$O$299,14,FALSE)),"",VLOOKUP($P$1&amp;$U$1&amp;A89,STEP②【抽出】!$B$3:$O$299,14,FALSE))</f>
        <v/>
      </c>
      <c r="V89" s="40"/>
      <c r="W89" s="34"/>
    </row>
    <row r="90" spans="1:23" ht="12.75" customHeight="1" x14ac:dyDescent="0.15">
      <c r="A90" s="41">
        <v>87</v>
      </c>
      <c r="B90" s="62" t="str">
        <f>IF(ISERROR(VLOOKUP($P$1&amp;$U$1&amp;A90,STEP②【抽出】!$B$3:$O$299,6,FALSE)),"",VLOOKUP($P$1&amp;$U$1&amp;A90,STEP②【抽出】!$B$3:$O$299,6,FALSE))</f>
        <v/>
      </c>
      <c r="C90" s="62"/>
      <c r="D90" s="62"/>
      <c r="E90" s="63" t="str">
        <f>IF(ISERROR(VLOOKUP($P$1&amp;$U$1&amp;A90,STEP②【抽出】!$B$3:$O$299,7,FALSE)),"",VLOOKUP($P$1&amp;$U$1&amp;A90,STEP②【抽出】!$B$3:$O$299,7,FALSE))</f>
        <v/>
      </c>
      <c r="F90" s="63"/>
      <c r="G90" s="57" t="str">
        <f>IF(ISERROR(VLOOKUP($P$1&amp;$U$1&amp;A90,STEP②【抽出】!$B$3:$O$299,8,FALSE)),"",VLOOKUP($P$1&amp;$U$1&amp;A90,STEP②【抽出】!$B$3:$O$299,8,FALSE))</f>
        <v/>
      </c>
      <c r="H90" s="57"/>
      <c r="I90" s="63" t="str">
        <f>IF(ISERROR(VLOOKUP($P$1&amp;$U$1&amp;A90,STEP②【抽出】!$B$3:$O$299,9,FALSE)),"",VLOOKUP($P$1&amp;$U$1&amp;A90,STEP②【抽出】!$B$3:$O$299,9,FALSE))</f>
        <v/>
      </c>
      <c r="J90" s="63"/>
      <c r="K90" s="63"/>
      <c r="L90" s="63"/>
      <c r="M90" s="69" t="str">
        <f>IF(ISERROR(VLOOKUP($P$1&amp;$U$1&amp;A90,STEP②【抽出】!$B$3:$O$299,10,FALSE)),"",VLOOKUP($P$1&amp;$U$1&amp;A90,STEP②【抽出】!$B$3:$O$299,10,FALSE))</f>
        <v/>
      </c>
      <c r="N90" s="69"/>
      <c r="O90" s="69"/>
      <c r="P90" s="42" t="str">
        <f>IF(ISERROR(VLOOKUP($P$1&amp;$U$1&amp;A90,STEP②【抽出】!$B$3:$O$299,11,FALSE)),"",VLOOKUP($P$1&amp;$U$1&amp;A90,STEP②【抽出】!$B$3:$O$299,11,FALSE))</f>
        <v/>
      </c>
      <c r="Q90" s="62" t="str">
        <f>IF(ISERROR(VLOOKUP($P$1&amp;$U$1&amp;A90,STEP②【抽出】!$B$3:$O$299,12,FALSE)),"",VLOOKUP($P$1&amp;$U$1&amp;A90,STEP②【抽出】!$B$3:$O$299,12,FALSE))</f>
        <v/>
      </c>
      <c r="R90" s="62"/>
      <c r="S90" s="62"/>
      <c r="T90" s="43" t="str">
        <f>IF(ISERROR(VLOOKUP($P$1&amp;$U$1&amp;A90,STEP②【抽出】!$B$3:$O$299,13,FALSE)),"",VLOOKUP($P$1&amp;$U$1&amp;A90,STEP②【抽出】!$B$3:$O$299,13,FALSE))</f>
        <v/>
      </c>
      <c r="U90" s="44" t="str">
        <f>IF(ISERROR(VLOOKUP($P$1&amp;$U$1&amp;A90,STEP②【抽出】!$B$3:$O$299,14,FALSE)),"",VLOOKUP($P$1&amp;$U$1&amp;A90,STEP②【抽出】!$B$3:$O$299,14,FALSE))</f>
        <v/>
      </c>
      <c r="V90" s="45"/>
      <c r="W90" s="34"/>
    </row>
    <row r="91" spans="1:23" ht="12.75" customHeight="1" x14ac:dyDescent="0.15">
      <c r="A91" s="36">
        <v>88</v>
      </c>
      <c r="B91" s="64" t="str">
        <f>IF(ISERROR(VLOOKUP($P$1&amp;$U$1&amp;A91,STEP②【抽出】!$B$3:$O$299,6,FALSE)),"",VLOOKUP($P$1&amp;$U$1&amp;A91,STEP②【抽出】!$B$3:$O$299,6,FALSE))</f>
        <v/>
      </c>
      <c r="C91" s="64"/>
      <c r="D91" s="64"/>
      <c r="E91" s="65" t="str">
        <f>IF(ISERROR(VLOOKUP($P$1&amp;$U$1&amp;A91,STEP②【抽出】!$B$3:$O$299,7,FALSE)),"",VLOOKUP($P$1&amp;$U$1&amp;A91,STEP②【抽出】!$B$3:$O$299,7,FALSE))</f>
        <v/>
      </c>
      <c r="F91" s="65"/>
      <c r="G91" s="56" t="str">
        <f>IF(ISERROR(VLOOKUP($P$1&amp;$U$1&amp;A91,STEP②【抽出】!$B$3:$O$299,8,FALSE)),"",VLOOKUP($P$1&amp;$U$1&amp;A91,STEP②【抽出】!$B$3:$O$299,8,FALSE))</f>
        <v/>
      </c>
      <c r="H91" s="56"/>
      <c r="I91" s="65" t="str">
        <f>IF(ISERROR(VLOOKUP($P$1&amp;$U$1&amp;A91,STEP②【抽出】!$B$3:$O$299,9,FALSE)),"",VLOOKUP($P$1&amp;$U$1&amp;A91,STEP②【抽出】!$B$3:$O$299,9,FALSE))</f>
        <v/>
      </c>
      <c r="J91" s="65"/>
      <c r="K91" s="65"/>
      <c r="L91" s="65"/>
      <c r="M91" s="68" t="str">
        <f>IF(ISERROR(VLOOKUP($P$1&amp;$U$1&amp;A91,STEP②【抽出】!$B$3:$O$299,10,FALSE)),"",VLOOKUP($P$1&amp;$U$1&amp;A91,STEP②【抽出】!$B$3:$O$299,10,FALSE))</f>
        <v/>
      </c>
      <c r="N91" s="68"/>
      <c r="O91" s="68"/>
      <c r="P91" s="37" t="str">
        <f>IF(ISERROR(VLOOKUP($P$1&amp;$U$1&amp;A91,STEP②【抽出】!$B$3:$O$299,11,FALSE)),"",VLOOKUP($P$1&amp;$U$1&amp;A91,STEP②【抽出】!$B$3:$O$299,11,FALSE))</f>
        <v/>
      </c>
      <c r="Q91" s="64" t="str">
        <f>IF(ISERROR(VLOOKUP($P$1&amp;$U$1&amp;A91,STEP②【抽出】!$B$3:$O$299,12,FALSE)),"",VLOOKUP($P$1&amp;$U$1&amp;A91,STEP②【抽出】!$B$3:$O$299,12,FALSE))</f>
        <v/>
      </c>
      <c r="R91" s="64"/>
      <c r="S91" s="64"/>
      <c r="T91" s="38" t="str">
        <f>IF(ISERROR(VLOOKUP($P$1&amp;$U$1&amp;A91,STEP②【抽出】!$B$3:$O$299,13,FALSE)),"",VLOOKUP($P$1&amp;$U$1&amp;A91,STEP②【抽出】!$B$3:$O$299,13,FALSE))</f>
        <v/>
      </c>
      <c r="U91" s="39" t="str">
        <f>IF(ISERROR(VLOOKUP($P$1&amp;$U$1&amp;A91,STEP②【抽出】!$B$3:$O$299,14,FALSE)),"",VLOOKUP($P$1&amp;$U$1&amp;A91,STEP②【抽出】!$B$3:$O$299,14,FALSE))</f>
        <v/>
      </c>
      <c r="V91" s="40"/>
      <c r="W91" s="34"/>
    </row>
    <row r="92" spans="1:23" ht="12.75" customHeight="1" x14ac:dyDescent="0.15">
      <c r="A92" s="41">
        <v>89</v>
      </c>
      <c r="B92" s="62" t="str">
        <f>IF(ISERROR(VLOOKUP($P$1&amp;$U$1&amp;A92,STEP②【抽出】!$B$3:$O$299,6,FALSE)),"",VLOOKUP($P$1&amp;$U$1&amp;A92,STEP②【抽出】!$B$3:$O$299,6,FALSE))</f>
        <v/>
      </c>
      <c r="C92" s="62"/>
      <c r="D92" s="62"/>
      <c r="E92" s="63" t="str">
        <f>IF(ISERROR(VLOOKUP($P$1&amp;$U$1&amp;A92,STEP②【抽出】!$B$3:$O$299,7,FALSE)),"",VLOOKUP($P$1&amp;$U$1&amp;A92,STEP②【抽出】!$B$3:$O$299,7,FALSE))</f>
        <v/>
      </c>
      <c r="F92" s="63"/>
      <c r="G92" s="57" t="str">
        <f>IF(ISERROR(VLOOKUP($P$1&amp;$U$1&amp;A92,STEP②【抽出】!$B$3:$O$299,8,FALSE)),"",VLOOKUP($P$1&amp;$U$1&amp;A92,STEP②【抽出】!$B$3:$O$299,8,FALSE))</f>
        <v/>
      </c>
      <c r="H92" s="57"/>
      <c r="I92" s="63" t="str">
        <f>IF(ISERROR(VLOOKUP($P$1&amp;$U$1&amp;A92,STEP②【抽出】!$B$3:$O$299,9,FALSE)),"",VLOOKUP($P$1&amp;$U$1&amp;A92,STEP②【抽出】!$B$3:$O$299,9,FALSE))</f>
        <v/>
      </c>
      <c r="J92" s="63"/>
      <c r="K92" s="63"/>
      <c r="L92" s="63"/>
      <c r="M92" s="69" t="str">
        <f>IF(ISERROR(VLOOKUP($P$1&amp;$U$1&amp;A92,STEP②【抽出】!$B$3:$O$299,10,FALSE)),"",VLOOKUP($P$1&amp;$U$1&amp;A92,STEP②【抽出】!$B$3:$O$299,10,FALSE))</f>
        <v/>
      </c>
      <c r="N92" s="69"/>
      <c r="O92" s="69"/>
      <c r="P92" s="42" t="str">
        <f>IF(ISERROR(VLOOKUP($P$1&amp;$U$1&amp;A92,STEP②【抽出】!$B$3:$O$299,11,FALSE)),"",VLOOKUP($P$1&amp;$U$1&amp;A92,STEP②【抽出】!$B$3:$O$299,11,FALSE))</f>
        <v/>
      </c>
      <c r="Q92" s="62" t="str">
        <f>IF(ISERROR(VLOOKUP($P$1&amp;$U$1&amp;A92,STEP②【抽出】!$B$3:$O$299,12,FALSE)),"",VLOOKUP($P$1&amp;$U$1&amp;A92,STEP②【抽出】!$B$3:$O$299,12,FALSE))</f>
        <v/>
      </c>
      <c r="R92" s="62"/>
      <c r="S92" s="62"/>
      <c r="T92" s="43" t="str">
        <f>IF(ISERROR(VLOOKUP($P$1&amp;$U$1&amp;A92,STEP②【抽出】!$B$3:$O$299,13,FALSE)),"",VLOOKUP($P$1&amp;$U$1&amp;A92,STEP②【抽出】!$B$3:$O$299,13,FALSE))</f>
        <v/>
      </c>
      <c r="U92" s="44" t="str">
        <f>IF(ISERROR(VLOOKUP($P$1&amp;$U$1&amp;A92,STEP②【抽出】!$B$3:$O$299,14,FALSE)),"",VLOOKUP($P$1&amp;$U$1&amp;A92,STEP②【抽出】!$B$3:$O$299,14,FALSE))</f>
        <v/>
      </c>
      <c r="V92" s="45"/>
      <c r="W92" s="34"/>
    </row>
    <row r="93" spans="1:23" ht="12.75" customHeight="1" thickBot="1" x14ac:dyDescent="0.2">
      <c r="A93" s="46">
        <v>90</v>
      </c>
      <c r="B93" s="60" t="str">
        <f>IF(ISERROR(VLOOKUP($P$1&amp;$U$1&amp;A93,STEP②【抽出】!$B$3:$O$299,6,FALSE)),"",VLOOKUP($P$1&amp;$U$1&amp;A93,STEP②【抽出】!$B$3:$O$299,6,FALSE))</f>
        <v/>
      </c>
      <c r="C93" s="60"/>
      <c r="D93" s="60"/>
      <c r="E93" s="61" t="str">
        <f>IF(ISERROR(VLOOKUP($P$1&amp;$U$1&amp;A93,STEP②【抽出】!$B$3:$O$299,7,FALSE)),"",VLOOKUP($P$1&amp;$U$1&amp;A93,STEP②【抽出】!$B$3:$O$299,7,FALSE))</f>
        <v/>
      </c>
      <c r="F93" s="61"/>
      <c r="G93" s="58" t="str">
        <f>IF(ISERROR(VLOOKUP($P$1&amp;$U$1&amp;A93,STEP②【抽出】!$B$3:$O$299,8,FALSE)),"",VLOOKUP($P$1&amp;$U$1&amp;A93,STEP②【抽出】!$B$3:$O$299,8,FALSE))</f>
        <v/>
      </c>
      <c r="H93" s="58"/>
      <c r="I93" s="61" t="str">
        <f>IF(ISERROR(VLOOKUP($P$1&amp;$U$1&amp;A93,STEP②【抽出】!$B$3:$O$299,9,FALSE)),"",VLOOKUP($P$1&amp;$U$1&amp;A93,STEP②【抽出】!$B$3:$O$299,9,FALSE))</f>
        <v/>
      </c>
      <c r="J93" s="61"/>
      <c r="K93" s="61"/>
      <c r="L93" s="61"/>
      <c r="M93" s="70" t="str">
        <f>IF(ISERROR(VLOOKUP($P$1&amp;$U$1&amp;A93,STEP②【抽出】!$B$3:$O$299,10,FALSE)),"",VLOOKUP($P$1&amp;$U$1&amp;A93,STEP②【抽出】!$B$3:$O$299,10,FALSE))</f>
        <v/>
      </c>
      <c r="N93" s="70"/>
      <c r="O93" s="70"/>
      <c r="P93" s="47" t="str">
        <f>IF(ISERROR(VLOOKUP($P$1&amp;$U$1&amp;A93,STEP②【抽出】!$B$3:$O$299,11,FALSE)),"",VLOOKUP($P$1&amp;$U$1&amp;A93,STEP②【抽出】!$B$3:$O$299,11,FALSE))</f>
        <v/>
      </c>
      <c r="Q93" s="60" t="str">
        <f>IF(ISERROR(VLOOKUP($P$1&amp;$U$1&amp;A93,STEP②【抽出】!$B$3:$O$299,12,FALSE)),"",VLOOKUP($P$1&amp;$U$1&amp;A93,STEP②【抽出】!$B$3:$O$299,12,FALSE))</f>
        <v/>
      </c>
      <c r="R93" s="60"/>
      <c r="S93" s="60"/>
      <c r="T93" s="48" t="str">
        <f>IF(ISERROR(VLOOKUP($P$1&amp;$U$1&amp;A93,STEP②【抽出】!$B$3:$O$299,13,FALSE)),"",VLOOKUP($P$1&amp;$U$1&amp;A93,STEP②【抽出】!$B$3:$O$299,13,FALSE))</f>
        <v/>
      </c>
      <c r="U93" s="49" t="str">
        <f>IF(ISERROR(VLOOKUP($P$1&amp;$U$1&amp;A93,STEP②【抽出】!$B$3:$O$299,14,FALSE)),"",VLOOKUP($P$1&amp;$U$1&amp;A93,STEP②【抽出】!$B$3:$O$299,14,FALSE))</f>
        <v/>
      </c>
      <c r="V93" s="50"/>
      <c r="W93" s="34"/>
    </row>
    <row r="94" spans="1:23" ht="12.75" customHeight="1" x14ac:dyDescent="0.15">
      <c r="A94" s="29">
        <v>91</v>
      </c>
      <c r="B94" s="66" t="str">
        <f>IF(ISERROR(VLOOKUP($P$1&amp;$U$1&amp;A94,STEP②【抽出】!$B$3:$O$299,6,FALSE)),"",VLOOKUP($P$1&amp;$U$1&amp;A94,STEP②【抽出】!$B$3:$O$299,6,FALSE))</f>
        <v/>
      </c>
      <c r="C94" s="66"/>
      <c r="D94" s="66"/>
      <c r="E94" s="67" t="str">
        <f>IF(ISERROR(VLOOKUP($P$1&amp;$U$1&amp;A94,STEP②【抽出】!$B$3:$O$299,7,FALSE)),"",VLOOKUP($P$1&amp;$U$1&amp;A94,STEP②【抽出】!$B$3:$O$299,7,FALSE))</f>
        <v/>
      </c>
      <c r="F94" s="67"/>
      <c r="G94" s="59" t="str">
        <f>IF(ISERROR(VLOOKUP($P$1&amp;$U$1&amp;A94,STEP②【抽出】!$B$3:$O$299,8,FALSE)),"",VLOOKUP($P$1&amp;$U$1&amp;A94,STEP②【抽出】!$B$3:$O$299,8,FALSE))</f>
        <v/>
      </c>
      <c r="H94" s="59"/>
      <c r="I94" s="67" t="str">
        <f>IF(ISERROR(VLOOKUP($P$1&amp;$U$1&amp;A94,STEP②【抽出】!$B$3:$O$299,9,FALSE)),"",VLOOKUP($P$1&amp;$U$1&amp;A94,STEP②【抽出】!$B$3:$O$299,9,FALSE))</f>
        <v/>
      </c>
      <c r="J94" s="67"/>
      <c r="K94" s="67"/>
      <c r="L94" s="67"/>
      <c r="M94" s="71" t="str">
        <f>IF(ISERROR(VLOOKUP($P$1&amp;$U$1&amp;A94,STEP②【抽出】!$B$3:$O$299,10,FALSE)),"",VLOOKUP($P$1&amp;$U$1&amp;A94,STEP②【抽出】!$B$3:$O$299,10,FALSE))</f>
        <v/>
      </c>
      <c r="N94" s="71"/>
      <c r="O94" s="71"/>
      <c r="P94" s="30" t="str">
        <f>IF(ISERROR(VLOOKUP($P$1&amp;$U$1&amp;A94,STEP②【抽出】!$B$3:$O$299,11,FALSE)),"",VLOOKUP($P$1&amp;$U$1&amp;A94,STEP②【抽出】!$B$3:$O$299,11,FALSE))</f>
        <v/>
      </c>
      <c r="Q94" s="66" t="str">
        <f>IF(ISERROR(VLOOKUP($P$1&amp;$U$1&amp;A94,STEP②【抽出】!$B$3:$O$299,12,FALSE)),"",VLOOKUP($P$1&amp;$U$1&amp;A94,STEP②【抽出】!$B$3:$O$299,12,FALSE))</f>
        <v/>
      </c>
      <c r="R94" s="66"/>
      <c r="S94" s="66"/>
      <c r="T94" s="31" t="str">
        <f>IF(ISERROR(VLOOKUP($P$1&amp;$U$1&amp;A94,STEP②【抽出】!$B$3:$O$299,13,FALSE)),"",VLOOKUP($P$1&amp;$U$1&amp;A94,STEP②【抽出】!$B$3:$O$299,13,FALSE))</f>
        <v/>
      </c>
      <c r="U94" s="32" t="str">
        <f>IF(ISERROR(VLOOKUP($P$1&amp;$U$1&amp;A94,STEP②【抽出】!$B$3:$O$299,14,FALSE)),"",VLOOKUP($P$1&amp;$U$1&amp;A94,STEP②【抽出】!$B$3:$O$299,14,FALSE))</f>
        <v/>
      </c>
      <c r="V94" s="33"/>
      <c r="W94" s="34"/>
    </row>
    <row r="95" spans="1:23" ht="12.75" customHeight="1" x14ac:dyDescent="0.15">
      <c r="A95" s="36">
        <v>92</v>
      </c>
      <c r="B95" s="64" t="str">
        <f>IF(ISERROR(VLOOKUP($P$1&amp;$U$1&amp;A95,STEP②【抽出】!$B$3:$O$299,6,FALSE)),"",VLOOKUP($P$1&amp;$U$1&amp;A95,STEP②【抽出】!$B$3:$O$299,6,FALSE))</f>
        <v/>
      </c>
      <c r="C95" s="64"/>
      <c r="D95" s="64"/>
      <c r="E95" s="65" t="str">
        <f>IF(ISERROR(VLOOKUP($P$1&amp;$U$1&amp;A95,STEP②【抽出】!$B$3:$O$299,7,FALSE)),"",VLOOKUP($P$1&amp;$U$1&amp;A95,STEP②【抽出】!$B$3:$O$299,7,FALSE))</f>
        <v/>
      </c>
      <c r="F95" s="65"/>
      <c r="G95" s="56" t="str">
        <f>IF(ISERROR(VLOOKUP($P$1&amp;$U$1&amp;A95,STEP②【抽出】!$B$3:$O$299,8,FALSE)),"",VLOOKUP($P$1&amp;$U$1&amp;A95,STEP②【抽出】!$B$3:$O$299,8,FALSE))</f>
        <v/>
      </c>
      <c r="H95" s="56"/>
      <c r="I95" s="65" t="str">
        <f>IF(ISERROR(VLOOKUP($P$1&amp;$U$1&amp;A95,STEP②【抽出】!$B$3:$O$299,9,FALSE)),"",VLOOKUP($P$1&amp;$U$1&amp;A95,STEP②【抽出】!$B$3:$O$299,9,FALSE))</f>
        <v/>
      </c>
      <c r="J95" s="65"/>
      <c r="K95" s="65"/>
      <c r="L95" s="65"/>
      <c r="M95" s="68" t="str">
        <f>IF(ISERROR(VLOOKUP($P$1&amp;$U$1&amp;A95,STEP②【抽出】!$B$3:$O$299,10,FALSE)),"",VLOOKUP($P$1&amp;$U$1&amp;A95,STEP②【抽出】!$B$3:$O$299,10,FALSE))</f>
        <v/>
      </c>
      <c r="N95" s="68"/>
      <c r="O95" s="68"/>
      <c r="P95" s="37" t="str">
        <f>IF(ISERROR(VLOOKUP($P$1&amp;$U$1&amp;A95,STEP②【抽出】!$B$3:$O$299,11,FALSE)),"",VLOOKUP($P$1&amp;$U$1&amp;A95,STEP②【抽出】!$B$3:$O$299,11,FALSE))</f>
        <v/>
      </c>
      <c r="Q95" s="64" t="str">
        <f>IF(ISERROR(VLOOKUP($P$1&amp;$U$1&amp;A95,STEP②【抽出】!$B$3:$O$299,12,FALSE)),"",VLOOKUP($P$1&amp;$U$1&amp;A95,STEP②【抽出】!$B$3:$O$299,12,FALSE))</f>
        <v/>
      </c>
      <c r="R95" s="64"/>
      <c r="S95" s="64"/>
      <c r="T95" s="38" t="str">
        <f>IF(ISERROR(VLOOKUP($P$1&amp;$U$1&amp;A95,STEP②【抽出】!$B$3:$O$299,13,FALSE)),"",VLOOKUP($P$1&amp;$U$1&amp;A95,STEP②【抽出】!$B$3:$O$299,13,FALSE))</f>
        <v/>
      </c>
      <c r="U95" s="39" t="str">
        <f>IF(ISERROR(VLOOKUP($P$1&amp;$U$1&amp;A95,STEP②【抽出】!$B$3:$O$299,14,FALSE)),"",VLOOKUP($P$1&amp;$U$1&amp;A95,STEP②【抽出】!$B$3:$O$299,14,FALSE))</f>
        <v/>
      </c>
      <c r="V95" s="40"/>
      <c r="W95" s="34"/>
    </row>
    <row r="96" spans="1:23" ht="12.75" customHeight="1" x14ac:dyDescent="0.15">
      <c r="A96" s="41">
        <v>93</v>
      </c>
      <c r="B96" s="62" t="str">
        <f>IF(ISERROR(VLOOKUP($P$1&amp;$U$1&amp;A96,STEP②【抽出】!$B$3:$O$299,6,FALSE)),"",VLOOKUP($P$1&amp;$U$1&amp;A96,STEP②【抽出】!$B$3:$O$299,6,FALSE))</f>
        <v/>
      </c>
      <c r="C96" s="62"/>
      <c r="D96" s="62"/>
      <c r="E96" s="63" t="str">
        <f>IF(ISERROR(VLOOKUP($P$1&amp;$U$1&amp;A96,STEP②【抽出】!$B$3:$O$299,7,FALSE)),"",VLOOKUP($P$1&amp;$U$1&amp;A96,STEP②【抽出】!$B$3:$O$299,7,FALSE))</f>
        <v/>
      </c>
      <c r="F96" s="63"/>
      <c r="G96" s="57" t="str">
        <f>IF(ISERROR(VLOOKUP($P$1&amp;$U$1&amp;A96,STEP②【抽出】!$B$3:$O$299,8,FALSE)),"",VLOOKUP($P$1&amp;$U$1&amp;A96,STEP②【抽出】!$B$3:$O$299,8,FALSE))</f>
        <v/>
      </c>
      <c r="H96" s="57"/>
      <c r="I96" s="63" t="str">
        <f>IF(ISERROR(VLOOKUP($P$1&amp;$U$1&amp;A96,STEP②【抽出】!$B$3:$O$299,9,FALSE)),"",VLOOKUP($P$1&amp;$U$1&amp;A96,STEP②【抽出】!$B$3:$O$299,9,FALSE))</f>
        <v/>
      </c>
      <c r="J96" s="63"/>
      <c r="K96" s="63"/>
      <c r="L96" s="63"/>
      <c r="M96" s="69" t="str">
        <f>IF(ISERROR(VLOOKUP($P$1&amp;$U$1&amp;A96,STEP②【抽出】!$B$3:$O$299,10,FALSE)),"",VLOOKUP($P$1&amp;$U$1&amp;A96,STEP②【抽出】!$B$3:$O$299,10,FALSE))</f>
        <v/>
      </c>
      <c r="N96" s="69"/>
      <c r="O96" s="69"/>
      <c r="P96" s="42" t="str">
        <f>IF(ISERROR(VLOOKUP($P$1&amp;$U$1&amp;A96,STEP②【抽出】!$B$3:$O$299,11,FALSE)),"",VLOOKUP($P$1&amp;$U$1&amp;A96,STEP②【抽出】!$B$3:$O$299,11,FALSE))</f>
        <v/>
      </c>
      <c r="Q96" s="62" t="str">
        <f>IF(ISERROR(VLOOKUP($P$1&amp;$U$1&amp;A96,STEP②【抽出】!$B$3:$O$299,12,FALSE)),"",VLOOKUP($P$1&amp;$U$1&amp;A96,STEP②【抽出】!$B$3:$O$299,12,FALSE))</f>
        <v/>
      </c>
      <c r="R96" s="62"/>
      <c r="S96" s="62"/>
      <c r="T96" s="43" t="str">
        <f>IF(ISERROR(VLOOKUP($P$1&amp;$U$1&amp;A96,STEP②【抽出】!$B$3:$O$299,13,FALSE)),"",VLOOKUP($P$1&amp;$U$1&amp;A96,STEP②【抽出】!$B$3:$O$299,13,FALSE))</f>
        <v/>
      </c>
      <c r="U96" s="44" t="str">
        <f>IF(ISERROR(VLOOKUP($P$1&amp;$U$1&amp;A96,STEP②【抽出】!$B$3:$O$299,14,FALSE)),"",VLOOKUP($P$1&amp;$U$1&amp;A96,STEP②【抽出】!$B$3:$O$299,14,FALSE))</f>
        <v/>
      </c>
      <c r="V96" s="45"/>
      <c r="W96" s="34"/>
    </row>
    <row r="97" spans="1:23" ht="12.75" customHeight="1" x14ac:dyDescent="0.15">
      <c r="A97" s="36">
        <v>94</v>
      </c>
      <c r="B97" s="64" t="str">
        <f>IF(ISERROR(VLOOKUP($P$1&amp;$U$1&amp;A97,STEP②【抽出】!$B$3:$O$299,6,FALSE)),"",VLOOKUP($P$1&amp;$U$1&amp;A97,STEP②【抽出】!$B$3:$O$299,6,FALSE))</f>
        <v/>
      </c>
      <c r="C97" s="64"/>
      <c r="D97" s="64"/>
      <c r="E97" s="65" t="str">
        <f>IF(ISERROR(VLOOKUP($P$1&amp;$U$1&amp;A97,STEP②【抽出】!$B$3:$O$299,7,FALSE)),"",VLOOKUP($P$1&amp;$U$1&amp;A97,STEP②【抽出】!$B$3:$O$299,7,FALSE))</f>
        <v/>
      </c>
      <c r="F97" s="65"/>
      <c r="G97" s="56" t="str">
        <f>IF(ISERROR(VLOOKUP($P$1&amp;$U$1&amp;A97,STEP②【抽出】!$B$3:$O$299,8,FALSE)),"",VLOOKUP($P$1&amp;$U$1&amp;A97,STEP②【抽出】!$B$3:$O$299,8,FALSE))</f>
        <v/>
      </c>
      <c r="H97" s="56"/>
      <c r="I97" s="65" t="str">
        <f>IF(ISERROR(VLOOKUP($P$1&amp;$U$1&amp;A97,STEP②【抽出】!$B$3:$O$299,9,FALSE)),"",VLOOKUP($P$1&amp;$U$1&amp;A97,STEP②【抽出】!$B$3:$O$299,9,FALSE))</f>
        <v/>
      </c>
      <c r="J97" s="65"/>
      <c r="K97" s="65"/>
      <c r="L97" s="65"/>
      <c r="M97" s="68" t="str">
        <f>IF(ISERROR(VLOOKUP($P$1&amp;$U$1&amp;A97,STEP②【抽出】!$B$3:$O$299,10,FALSE)),"",VLOOKUP($P$1&amp;$U$1&amp;A97,STEP②【抽出】!$B$3:$O$299,10,FALSE))</f>
        <v/>
      </c>
      <c r="N97" s="68"/>
      <c r="O97" s="68"/>
      <c r="P97" s="37" t="str">
        <f>IF(ISERROR(VLOOKUP($P$1&amp;$U$1&amp;A97,STEP②【抽出】!$B$3:$O$299,11,FALSE)),"",VLOOKUP($P$1&amp;$U$1&amp;A97,STEP②【抽出】!$B$3:$O$299,11,FALSE))</f>
        <v/>
      </c>
      <c r="Q97" s="64" t="str">
        <f>IF(ISERROR(VLOOKUP($P$1&amp;$U$1&amp;A97,STEP②【抽出】!$B$3:$O$299,12,FALSE)),"",VLOOKUP($P$1&amp;$U$1&amp;A97,STEP②【抽出】!$B$3:$O$299,12,FALSE))</f>
        <v/>
      </c>
      <c r="R97" s="64"/>
      <c r="S97" s="64"/>
      <c r="T97" s="38" t="str">
        <f>IF(ISERROR(VLOOKUP($P$1&amp;$U$1&amp;A97,STEP②【抽出】!$B$3:$O$299,13,FALSE)),"",VLOOKUP($P$1&amp;$U$1&amp;A97,STEP②【抽出】!$B$3:$O$299,13,FALSE))</f>
        <v/>
      </c>
      <c r="U97" s="39" t="str">
        <f>IF(ISERROR(VLOOKUP($P$1&amp;$U$1&amp;A97,STEP②【抽出】!$B$3:$O$299,14,FALSE)),"",VLOOKUP($P$1&amp;$U$1&amp;A97,STEP②【抽出】!$B$3:$O$299,14,FALSE))</f>
        <v/>
      </c>
      <c r="V97" s="40"/>
      <c r="W97" s="34"/>
    </row>
    <row r="98" spans="1:23" ht="12.75" customHeight="1" x14ac:dyDescent="0.15">
      <c r="A98" s="41">
        <v>95</v>
      </c>
      <c r="B98" s="62" t="str">
        <f>IF(ISERROR(VLOOKUP($P$1&amp;$U$1&amp;A98,STEP②【抽出】!$B$3:$O$299,6,FALSE)),"",VLOOKUP($P$1&amp;$U$1&amp;A98,STEP②【抽出】!$B$3:$O$299,6,FALSE))</f>
        <v/>
      </c>
      <c r="C98" s="62"/>
      <c r="D98" s="62"/>
      <c r="E98" s="63" t="str">
        <f>IF(ISERROR(VLOOKUP($P$1&amp;$U$1&amp;A98,STEP②【抽出】!$B$3:$O$299,7,FALSE)),"",VLOOKUP($P$1&amp;$U$1&amp;A98,STEP②【抽出】!$B$3:$O$299,7,FALSE))</f>
        <v/>
      </c>
      <c r="F98" s="63"/>
      <c r="G98" s="57" t="str">
        <f>IF(ISERROR(VLOOKUP($P$1&amp;$U$1&amp;A98,STEP②【抽出】!$B$3:$O$299,8,FALSE)),"",VLOOKUP($P$1&amp;$U$1&amp;A98,STEP②【抽出】!$B$3:$O$299,8,FALSE))</f>
        <v/>
      </c>
      <c r="H98" s="57"/>
      <c r="I98" s="63" t="str">
        <f>IF(ISERROR(VLOOKUP($P$1&amp;$U$1&amp;A98,STEP②【抽出】!$B$3:$O$299,9,FALSE)),"",VLOOKUP($P$1&amp;$U$1&amp;A98,STEP②【抽出】!$B$3:$O$299,9,FALSE))</f>
        <v/>
      </c>
      <c r="J98" s="63"/>
      <c r="K98" s="63"/>
      <c r="L98" s="63"/>
      <c r="M98" s="69" t="str">
        <f>IF(ISERROR(VLOOKUP($P$1&amp;$U$1&amp;A98,STEP②【抽出】!$B$3:$O$299,10,FALSE)),"",VLOOKUP($P$1&amp;$U$1&amp;A98,STEP②【抽出】!$B$3:$O$299,10,FALSE))</f>
        <v/>
      </c>
      <c r="N98" s="69"/>
      <c r="O98" s="69"/>
      <c r="P98" s="42" t="str">
        <f>IF(ISERROR(VLOOKUP($P$1&amp;$U$1&amp;A98,STEP②【抽出】!$B$3:$O$299,11,FALSE)),"",VLOOKUP($P$1&amp;$U$1&amp;A98,STEP②【抽出】!$B$3:$O$299,11,FALSE))</f>
        <v/>
      </c>
      <c r="Q98" s="62" t="str">
        <f>IF(ISERROR(VLOOKUP($P$1&amp;$U$1&amp;A98,STEP②【抽出】!$B$3:$O$299,12,FALSE)),"",VLOOKUP($P$1&amp;$U$1&amp;A98,STEP②【抽出】!$B$3:$O$299,12,FALSE))</f>
        <v/>
      </c>
      <c r="R98" s="62"/>
      <c r="S98" s="62"/>
      <c r="T98" s="43" t="str">
        <f>IF(ISERROR(VLOOKUP($P$1&amp;$U$1&amp;A98,STEP②【抽出】!$B$3:$O$299,13,FALSE)),"",VLOOKUP($P$1&amp;$U$1&amp;A98,STEP②【抽出】!$B$3:$O$299,13,FALSE))</f>
        <v/>
      </c>
      <c r="U98" s="44" t="str">
        <f>IF(ISERROR(VLOOKUP($P$1&amp;$U$1&amp;A98,STEP②【抽出】!$B$3:$O$299,14,FALSE)),"",VLOOKUP($P$1&amp;$U$1&amp;A98,STEP②【抽出】!$B$3:$O$299,14,FALSE))</f>
        <v/>
      </c>
      <c r="V98" s="45"/>
      <c r="W98" s="34"/>
    </row>
    <row r="99" spans="1:23" ht="12.75" customHeight="1" x14ac:dyDescent="0.15">
      <c r="A99" s="36">
        <v>96</v>
      </c>
      <c r="B99" s="64" t="str">
        <f>IF(ISERROR(VLOOKUP($P$1&amp;$U$1&amp;A99,STEP②【抽出】!$B$3:$O$299,6,FALSE)),"",VLOOKUP($P$1&amp;$U$1&amp;A99,STEP②【抽出】!$B$3:$O$299,6,FALSE))</f>
        <v/>
      </c>
      <c r="C99" s="64"/>
      <c r="D99" s="64"/>
      <c r="E99" s="65" t="str">
        <f>IF(ISERROR(VLOOKUP($P$1&amp;$U$1&amp;A99,STEP②【抽出】!$B$3:$O$299,7,FALSE)),"",VLOOKUP($P$1&amp;$U$1&amp;A99,STEP②【抽出】!$B$3:$O$299,7,FALSE))</f>
        <v/>
      </c>
      <c r="F99" s="65"/>
      <c r="G99" s="56" t="str">
        <f>IF(ISERROR(VLOOKUP($P$1&amp;$U$1&amp;A99,STEP②【抽出】!$B$3:$O$299,8,FALSE)),"",VLOOKUP($P$1&amp;$U$1&amp;A99,STEP②【抽出】!$B$3:$O$299,8,FALSE))</f>
        <v/>
      </c>
      <c r="H99" s="56"/>
      <c r="I99" s="65" t="str">
        <f>IF(ISERROR(VLOOKUP($P$1&amp;$U$1&amp;A99,STEP②【抽出】!$B$3:$O$299,9,FALSE)),"",VLOOKUP($P$1&amp;$U$1&amp;A99,STEP②【抽出】!$B$3:$O$299,9,FALSE))</f>
        <v/>
      </c>
      <c r="J99" s="65"/>
      <c r="K99" s="65"/>
      <c r="L99" s="65"/>
      <c r="M99" s="68" t="str">
        <f>IF(ISERROR(VLOOKUP($P$1&amp;$U$1&amp;A99,STEP②【抽出】!$B$3:$O$299,10,FALSE)),"",VLOOKUP($P$1&amp;$U$1&amp;A99,STEP②【抽出】!$B$3:$O$299,10,FALSE))</f>
        <v/>
      </c>
      <c r="N99" s="68"/>
      <c r="O99" s="68"/>
      <c r="P99" s="37" t="str">
        <f>IF(ISERROR(VLOOKUP($P$1&amp;$U$1&amp;A99,STEP②【抽出】!$B$3:$O$299,11,FALSE)),"",VLOOKUP($P$1&amp;$U$1&amp;A99,STEP②【抽出】!$B$3:$O$299,11,FALSE))</f>
        <v/>
      </c>
      <c r="Q99" s="64" t="str">
        <f>IF(ISERROR(VLOOKUP($P$1&amp;$U$1&amp;A99,STEP②【抽出】!$B$3:$O$299,12,FALSE)),"",VLOOKUP($P$1&amp;$U$1&amp;A99,STEP②【抽出】!$B$3:$O$299,12,FALSE))</f>
        <v/>
      </c>
      <c r="R99" s="64"/>
      <c r="S99" s="64"/>
      <c r="T99" s="38" t="str">
        <f>IF(ISERROR(VLOOKUP($P$1&amp;$U$1&amp;A99,STEP②【抽出】!$B$3:$O$299,13,FALSE)),"",VLOOKUP($P$1&amp;$U$1&amp;A99,STEP②【抽出】!$B$3:$O$299,13,FALSE))</f>
        <v/>
      </c>
      <c r="U99" s="39" t="str">
        <f>IF(ISERROR(VLOOKUP($P$1&amp;$U$1&amp;A99,STEP②【抽出】!$B$3:$O$299,14,FALSE)),"",VLOOKUP($P$1&amp;$U$1&amp;A99,STEP②【抽出】!$B$3:$O$299,14,FALSE))</f>
        <v/>
      </c>
      <c r="V99" s="40"/>
      <c r="W99" s="34"/>
    </row>
    <row r="100" spans="1:23" ht="12.75" customHeight="1" x14ac:dyDescent="0.15">
      <c r="A100" s="41">
        <v>97</v>
      </c>
      <c r="B100" s="62" t="str">
        <f>IF(ISERROR(VLOOKUP($P$1&amp;$U$1&amp;A100,STEP②【抽出】!$B$3:$O$299,6,FALSE)),"",VLOOKUP($P$1&amp;$U$1&amp;A100,STEP②【抽出】!$B$3:$O$299,6,FALSE))</f>
        <v/>
      </c>
      <c r="C100" s="62"/>
      <c r="D100" s="62"/>
      <c r="E100" s="63" t="str">
        <f>IF(ISERROR(VLOOKUP($P$1&amp;$U$1&amp;A100,STEP②【抽出】!$B$3:$O$299,7,FALSE)),"",VLOOKUP($P$1&amp;$U$1&amp;A100,STEP②【抽出】!$B$3:$O$299,7,FALSE))</f>
        <v/>
      </c>
      <c r="F100" s="63"/>
      <c r="G100" s="57" t="str">
        <f>IF(ISERROR(VLOOKUP($P$1&amp;$U$1&amp;A100,STEP②【抽出】!$B$3:$O$299,8,FALSE)),"",VLOOKUP($P$1&amp;$U$1&amp;A100,STEP②【抽出】!$B$3:$O$299,8,FALSE))</f>
        <v/>
      </c>
      <c r="H100" s="57"/>
      <c r="I100" s="63" t="str">
        <f>IF(ISERROR(VLOOKUP($P$1&amp;$U$1&amp;A100,STEP②【抽出】!$B$3:$O$299,9,FALSE)),"",VLOOKUP($P$1&amp;$U$1&amp;A100,STEP②【抽出】!$B$3:$O$299,9,FALSE))</f>
        <v/>
      </c>
      <c r="J100" s="63"/>
      <c r="K100" s="63"/>
      <c r="L100" s="63"/>
      <c r="M100" s="69" t="str">
        <f>IF(ISERROR(VLOOKUP($P$1&amp;$U$1&amp;A100,STEP②【抽出】!$B$3:$O$299,10,FALSE)),"",VLOOKUP($P$1&amp;$U$1&amp;A100,STEP②【抽出】!$B$3:$O$299,10,FALSE))</f>
        <v/>
      </c>
      <c r="N100" s="69"/>
      <c r="O100" s="69"/>
      <c r="P100" s="42" t="str">
        <f>IF(ISERROR(VLOOKUP($P$1&amp;$U$1&amp;A100,STEP②【抽出】!$B$3:$O$299,11,FALSE)),"",VLOOKUP($P$1&amp;$U$1&amp;A100,STEP②【抽出】!$B$3:$O$299,11,FALSE))</f>
        <v/>
      </c>
      <c r="Q100" s="62" t="str">
        <f>IF(ISERROR(VLOOKUP($P$1&amp;$U$1&amp;A100,STEP②【抽出】!$B$3:$O$299,12,FALSE)),"",VLOOKUP($P$1&amp;$U$1&amp;A100,STEP②【抽出】!$B$3:$O$299,12,FALSE))</f>
        <v/>
      </c>
      <c r="R100" s="62"/>
      <c r="S100" s="62"/>
      <c r="T100" s="43" t="str">
        <f>IF(ISERROR(VLOOKUP($P$1&amp;$U$1&amp;A100,STEP②【抽出】!$B$3:$O$299,13,FALSE)),"",VLOOKUP($P$1&amp;$U$1&amp;A100,STEP②【抽出】!$B$3:$O$299,13,FALSE))</f>
        <v/>
      </c>
      <c r="U100" s="44" t="str">
        <f>IF(ISERROR(VLOOKUP($P$1&amp;$U$1&amp;A100,STEP②【抽出】!$B$3:$O$299,14,FALSE)),"",VLOOKUP($P$1&amp;$U$1&amp;A100,STEP②【抽出】!$B$3:$O$299,14,FALSE))</f>
        <v/>
      </c>
      <c r="V100" s="45"/>
      <c r="W100" s="34"/>
    </row>
    <row r="101" spans="1:23" ht="12.75" customHeight="1" x14ac:dyDescent="0.15">
      <c r="A101" s="36">
        <v>98</v>
      </c>
      <c r="B101" s="64" t="str">
        <f>IF(ISERROR(VLOOKUP($P$1&amp;$U$1&amp;A101,STEP②【抽出】!$B$3:$O$299,6,FALSE)),"",VLOOKUP($P$1&amp;$U$1&amp;A101,STEP②【抽出】!$B$3:$O$299,6,FALSE))</f>
        <v/>
      </c>
      <c r="C101" s="64"/>
      <c r="D101" s="64"/>
      <c r="E101" s="65" t="str">
        <f>IF(ISERROR(VLOOKUP($P$1&amp;$U$1&amp;A101,STEP②【抽出】!$B$3:$O$299,7,FALSE)),"",VLOOKUP($P$1&amp;$U$1&amp;A101,STEP②【抽出】!$B$3:$O$299,7,FALSE))</f>
        <v/>
      </c>
      <c r="F101" s="65"/>
      <c r="G101" s="56" t="str">
        <f>IF(ISERROR(VLOOKUP($P$1&amp;$U$1&amp;A101,STEP②【抽出】!$B$3:$O$299,8,FALSE)),"",VLOOKUP($P$1&amp;$U$1&amp;A101,STEP②【抽出】!$B$3:$O$299,8,FALSE))</f>
        <v/>
      </c>
      <c r="H101" s="56"/>
      <c r="I101" s="65" t="str">
        <f>IF(ISERROR(VLOOKUP($P$1&amp;$U$1&amp;A101,STEP②【抽出】!$B$3:$O$299,9,FALSE)),"",VLOOKUP($P$1&amp;$U$1&amp;A101,STEP②【抽出】!$B$3:$O$299,9,FALSE))</f>
        <v/>
      </c>
      <c r="J101" s="65"/>
      <c r="K101" s="65"/>
      <c r="L101" s="65"/>
      <c r="M101" s="68" t="str">
        <f>IF(ISERROR(VLOOKUP($P$1&amp;$U$1&amp;A101,STEP②【抽出】!$B$3:$O$299,10,FALSE)),"",VLOOKUP($P$1&amp;$U$1&amp;A101,STEP②【抽出】!$B$3:$O$299,10,FALSE))</f>
        <v/>
      </c>
      <c r="N101" s="68"/>
      <c r="O101" s="68"/>
      <c r="P101" s="37" t="str">
        <f>IF(ISERROR(VLOOKUP($P$1&amp;$U$1&amp;A101,STEP②【抽出】!$B$3:$O$299,11,FALSE)),"",VLOOKUP($P$1&amp;$U$1&amp;A101,STEP②【抽出】!$B$3:$O$299,11,FALSE))</f>
        <v/>
      </c>
      <c r="Q101" s="64" t="str">
        <f>IF(ISERROR(VLOOKUP($P$1&amp;$U$1&amp;A101,STEP②【抽出】!$B$3:$O$299,12,FALSE)),"",VLOOKUP($P$1&amp;$U$1&amp;A101,STEP②【抽出】!$B$3:$O$299,12,FALSE))</f>
        <v/>
      </c>
      <c r="R101" s="64"/>
      <c r="S101" s="64"/>
      <c r="T101" s="38" t="str">
        <f>IF(ISERROR(VLOOKUP($P$1&amp;$U$1&amp;A101,STEP②【抽出】!$B$3:$O$299,13,FALSE)),"",VLOOKUP($P$1&amp;$U$1&amp;A101,STEP②【抽出】!$B$3:$O$299,13,FALSE))</f>
        <v/>
      </c>
      <c r="U101" s="39" t="str">
        <f>IF(ISERROR(VLOOKUP($P$1&amp;$U$1&amp;A101,STEP②【抽出】!$B$3:$O$299,14,FALSE)),"",VLOOKUP($P$1&amp;$U$1&amp;A101,STEP②【抽出】!$B$3:$O$299,14,FALSE))</f>
        <v/>
      </c>
      <c r="V101" s="40"/>
      <c r="W101" s="34"/>
    </row>
    <row r="102" spans="1:23" ht="12.75" customHeight="1" x14ac:dyDescent="0.15">
      <c r="A102" s="41">
        <v>99</v>
      </c>
      <c r="B102" s="62" t="str">
        <f>IF(ISERROR(VLOOKUP($P$1&amp;$U$1&amp;A102,STEP②【抽出】!$B$3:$O$299,6,FALSE)),"",VLOOKUP($P$1&amp;$U$1&amp;A102,STEP②【抽出】!$B$3:$O$299,6,FALSE))</f>
        <v/>
      </c>
      <c r="C102" s="62"/>
      <c r="D102" s="62"/>
      <c r="E102" s="63" t="str">
        <f>IF(ISERROR(VLOOKUP($P$1&amp;$U$1&amp;A102,STEP②【抽出】!$B$3:$O$299,7,FALSE)),"",VLOOKUP($P$1&amp;$U$1&amp;A102,STEP②【抽出】!$B$3:$O$299,7,FALSE))</f>
        <v/>
      </c>
      <c r="F102" s="63"/>
      <c r="G102" s="57" t="str">
        <f>IF(ISERROR(VLOOKUP($P$1&amp;$U$1&amp;A102,STEP②【抽出】!$B$3:$O$299,8,FALSE)),"",VLOOKUP($P$1&amp;$U$1&amp;A102,STEP②【抽出】!$B$3:$O$299,8,FALSE))</f>
        <v/>
      </c>
      <c r="H102" s="57"/>
      <c r="I102" s="63" t="str">
        <f>IF(ISERROR(VLOOKUP($P$1&amp;$U$1&amp;A102,STEP②【抽出】!$B$3:$O$299,9,FALSE)),"",VLOOKUP($P$1&amp;$U$1&amp;A102,STEP②【抽出】!$B$3:$O$299,9,FALSE))</f>
        <v/>
      </c>
      <c r="J102" s="63"/>
      <c r="K102" s="63"/>
      <c r="L102" s="63"/>
      <c r="M102" s="69" t="str">
        <f>IF(ISERROR(VLOOKUP($P$1&amp;$U$1&amp;A102,STEP②【抽出】!$B$3:$O$299,10,FALSE)),"",VLOOKUP($P$1&amp;$U$1&amp;A102,STEP②【抽出】!$B$3:$O$299,10,FALSE))</f>
        <v/>
      </c>
      <c r="N102" s="69"/>
      <c r="O102" s="69"/>
      <c r="P102" s="42" t="str">
        <f>IF(ISERROR(VLOOKUP($P$1&amp;$U$1&amp;A102,STEP②【抽出】!$B$3:$O$299,11,FALSE)),"",VLOOKUP($P$1&amp;$U$1&amp;A102,STEP②【抽出】!$B$3:$O$299,11,FALSE))</f>
        <v/>
      </c>
      <c r="Q102" s="62" t="str">
        <f>IF(ISERROR(VLOOKUP($P$1&amp;$U$1&amp;A102,STEP②【抽出】!$B$3:$O$299,12,FALSE)),"",VLOOKUP($P$1&amp;$U$1&amp;A102,STEP②【抽出】!$B$3:$O$299,12,FALSE))</f>
        <v/>
      </c>
      <c r="R102" s="62"/>
      <c r="S102" s="62"/>
      <c r="T102" s="43" t="str">
        <f>IF(ISERROR(VLOOKUP($P$1&amp;$U$1&amp;A102,STEP②【抽出】!$B$3:$O$299,13,FALSE)),"",VLOOKUP($P$1&amp;$U$1&amp;A102,STEP②【抽出】!$B$3:$O$299,13,FALSE))</f>
        <v/>
      </c>
      <c r="U102" s="44" t="str">
        <f>IF(ISERROR(VLOOKUP($P$1&amp;$U$1&amp;A102,STEP②【抽出】!$B$3:$O$299,14,FALSE)),"",VLOOKUP($P$1&amp;$U$1&amp;A102,STEP②【抽出】!$B$3:$O$299,14,FALSE))</f>
        <v/>
      </c>
      <c r="V102" s="45"/>
      <c r="W102" s="34"/>
    </row>
    <row r="103" spans="1:23" ht="12.75" customHeight="1" thickBot="1" x14ac:dyDescent="0.2">
      <c r="A103" s="46">
        <v>100</v>
      </c>
      <c r="B103" s="60" t="str">
        <f>IF(ISERROR(VLOOKUP($P$1&amp;$U$1&amp;A103,STEP②【抽出】!$B$3:$O$299,6,FALSE)),"",VLOOKUP($P$1&amp;$U$1&amp;A103,STEP②【抽出】!$B$3:$O$299,6,FALSE))</f>
        <v/>
      </c>
      <c r="C103" s="60"/>
      <c r="D103" s="60"/>
      <c r="E103" s="61" t="str">
        <f>IF(ISERROR(VLOOKUP($P$1&amp;$U$1&amp;A103,STEP②【抽出】!$B$3:$O$299,7,FALSE)),"",VLOOKUP($P$1&amp;$U$1&amp;A103,STEP②【抽出】!$B$3:$O$299,7,FALSE))</f>
        <v/>
      </c>
      <c r="F103" s="61"/>
      <c r="G103" s="58" t="str">
        <f>IF(ISERROR(VLOOKUP($P$1&amp;$U$1&amp;A103,STEP②【抽出】!$B$3:$O$299,8,FALSE)),"",VLOOKUP($P$1&amp;$U$1&amp;A103,STEP②【抽出】!$B$3:$O$299,8,FALSE))</f>
        <v/>
      </c>
      <c r="H103" s="58"/>
      <c r="I103" s="61" t="str">
        <f>IF(ISERROR(VLOOKUP($P$1&amp;$U$1&amp;A103,STEP②【抽出】!$B$3:$O$299,9,FALSE)),"",VLOOKUP($P$1&amp;$U$1&amp;A103,STEP②【抽出】!$B$3:$O$299,9,FALSE))</f>
        <v/>
      </c>
      <c r="J103" s="61"/>
      <c r="K103" s="61"/>
      <c r="L103" s="61"/>
      <c r="M103" s="70" t="str">
        <f>IF(ISERROR(VLOOKUP($P$1&amp;$U$1&amp;A103,STEP②【抽出】!$B$3:$O$299,10,FALSE)),"",VLOOKUP($P$1&amp;$U$1&amp;A103,STEP②【抽出】!$B$3:$O$299,10,FALSE))</f>
        <v/>
      </c>
      <c r="N103" s="70"/>
      <c r="O103" s="70"/>
      <c r="P103" s="47" t="str">
        <f>IF(ISERROR(VLOOKUP($P$1&amp;$U$1&amp;A103,STEP②【抽出】!$B$3:$O$299,11,FALSE)),"",VLOOKUP($P$1&amp;$U$1&amp;A103,STEP②【抽出】!$B$3:$O$299,11,FALSE))</f>
        <v/>
      </c>
      <c r="Q103" s="60" t="str">
        <f>IF(ISERROR(VLOOKUP($P$1&amp;$U$1&amp;A103,STEP②【抽出】!$B$3:$O$299,12,FALSE)),"",VLOOKUP($P$1&amp;$U$1&amp;A103,STEP②【抽出】!$B$3:$O$299,12,FALSE))</f>
        <v/>
      </c>
      <c r="R103" s="60"/>
      <c r="S103" s="60"/>
      <c r="T103" s="48" t="str">
        <f>IF(ISERROR(VLOOKUP($P$1&amp;$U$1&amp;A103,STEP②【抽出】!$B$3:$O$299,13,FALSE)),"",VLOOKUP($P$1&amp;$U$1&amp;A103,STEP②【抽出】!$B$3:$O$299,13,FALSE))</f>
        <v/>
      </c>
      <c r="U103" s="49" t="str">
        <f>IF(ISERROR(VLOOKUP($P$1&amp;$U$1&amp;A103,STEP②【抽出】!$B$3:$O$299,14,FALSE)),"",VLOOKUP($P$1&amp;$U$1&amp;A103,STEP②【抽出】!$B$3:$O$299,14,FALSE))</f>
        <v/>
      </c>
      <c r="V103" s="50"/>
      <c r="W103" s="34"/>
    </row>
    <row r="104" spans="1:23" ht="12.75" customHeight="1" x14ac:dyDescent="0.15">
      <c r="A104" s="29">
        <v>101</v>
      </c>
      <c r="B104" s="66" t="str">
        <f>IF(ISERROR(VLOOKUP($P$1&amp;$U$1&amp;A104,STEP②【抽出】!$B$3:$O$299,6,FALSE)),"",VLOOKUP($P$1&amp;$U$1&amp;A104,STEP②【抽出】!$B$3:$O$299,6,FALSE))</f>
        <v/>
      </c>
      <c r="C104" s="66"/>
      <c r="D104" s="66"/>
      <c r="E104" s="67" t="str">
        <f>IF(ISERROR(VLOOKUP($P$1&amp;$U$1&amp;A104,STEP②【抽出】!$B$3:$O$299,7,FALSE)),"",VLOOKUP($P$1&amp;$U$1&amp;A104,STEP②【抽出】!$B$3:$O$299,7,FALSE))</f>
        <v/>
      </c>
      <c r="F104" s="67"/>
      <c r="G104" s="59" t="str">
        <f>IF(ISERROR(VLOOKUP($P$1&amp;$U$1&amp;A104,STEP②【抽出】!$B$3:$O$299,8,FALSE)),"",VLOOKUP($P$1&amp;$U$1&amp;A104,STEP②【抽出】!$B$3:$O$299,8,FALSE))</f>
        <v/>
      </c>
      <c r="H104" s="59"/>
      <c r="I104" s="67" t="str">
        <f>IF(ISERROR(VLOOKUP($P$1&amp;$U$1&amp;A104,STEP②【抽出】!$B$3:$O$299,9,FALSE)),"",VLOOKUP($P$1&amp;$U$1&amp;A104,STEP②【抽出】!$B$3:$O$299,9,FALSE))</f>
        <v/>
      </c>
      <c r="J104" s="67"/>
      <c r="K104" s="67"/>
      <c r="L104" s="67"/>
      <c r="M104" s="71" t="str">
        <f>IF(ISERROR(VLOOKUP($P$1&amp;$U$1&amp;A104,STEP②【抽出】!$B$3:$O$299,10,FALSE)),"",VLOOKUP($P$1&amp;$U$1&amp;A104,STEP②【抽出】!$B$3:$O$299,10,FALSE))</f>
        <v/>
      </c>
      <c r="N104" s="71"/>
      <c r="O104" s="71"/>
      <c r="P104" s="30" t="str">
        <f>IF(ISERROR(VLOOKUP($P$1&amp;$U$1&amp;A104,STEP②【抽出】!$B$3:$O$299,11,FALSE)),"",VLOOKUP($P$1&amp;$U$1&amp;A104,STEP②【抽出】!$B$3:$O$299,11,FALSE))</f>
        <v/>
      </c>
      <c r="Q104" s="66" t="str">
        <f>IF(ISERROR(VLOOKUP($P$1&amp;$U$1&amp;A104,STEP②【抽出】!$B$3:$O$299,12,FALSE)),"",VLOOKUP($P$1&amp;$U$1&amp;A104,STEP②【抽出】!$B$3:$O$299,12,FALSE))</f>
        <v/>
      </c>
      <c r="R104" s="66"/>
      <c r="S104" s="66"/>
      <c r="T104" s="31" t="str">
        <f>IF(ISERROR(VLOOKUP($P$1&amp;$U$1&amp;A104,STEP②【抽出】!$B$3:$O$299,13,FALSE)),"",VLOOKUP($P$1&amp;$U$1&amp;A104,STEP②【抽出】!$B$3:$O$299,13,FALSE))</f>
        <v/>
      </c>
      <c r="U104" s="32" t="str">
        <f>IF(ISERROR(VLOOKUP($P$1&amp;$U$1&amp;A104,STEP②【抽出】!$B$3:$O$299,14,FALSE)),"",VLOOKUP($P$1&amp;$U$1&amp;A104,STEP②【抽出】!$B$3:$O$299,14,FALSE))</f>
        <v/>
      </c>
      <c r="V104" s="33"/>
      <c r="W104" s="34"/>
    </row>
    <row r="105" spans="1:23" ht="12.75" customHeight="1" x14ac:dyDescent="0.15">
      <c r="A105" s="36">
        <v>102</v>
      </c>
      <c r="B105" s="64" t="str">
        <f>IF(ISERROR(VLOOKUP($P$1&amp;$U$1&amp;A105,STEP②【抽出】!$B$3:$O$299,6,FALSE)),"",VLOOKUP($P$1&amp;$U$1&amp;A105,STEP②【抽出】!$B$3:$O$299,6,FALSE))</f>
        <v/>
      </c>
      <c r="C105" s="64"/>
      <c r="D105" s="64"/>
      <c r="E105" s="65" t="str">
        <f>IF(ISERROR(VLOOKUP($P$1&amp;$U$1&amp;A105,STEP②【抽出】!$B$3:$O$299,7,FALSE)),"",VLOOKUP($P$1&amp;$U$1&amp;A105,STEP②【抽出】!$B$3:$O$299,7,FALSE))</f>
        <v/>
      </c>
      <c r="F105" s="65"/>
      <c r="G105" s="56" t="str">
        <f>IF(ISERROR(VLOOKUP($P$1&amp;$U$1&amp;A105,STEP②【抽出】!$B$3:$O$299,8,FALSE)),"",VLOOKUP($P$1&amp;$U$1&amp;A105,STEP②【抽出】!$B$3:$O$299,8,FALSE))</f>
        <v/>
      </c>
      <c r="H105" s="56"/>
      <c r="I105" s="65" t="str">
        <f>IF(ISERROR(VLOOKUP($P$1&amp;$U$1&amp;A105,STEP②【抽出】!$B$3:$O$299,9,FALSE)),"",VLOOKUP($P$1&amp;$U$1&amp;A105,STEP②【抽出】!$B$3:$O$299,9,FALSE))</f>
        <v/>
      </c>
      <c r="J105" s="65"/>
      <c r="K105" s="65"/>
      <c r="L105" s="65"/>
      <c r="M105" s="68" t="str">
        <f>IF(ISERROR(VLOOKUP($P$1&amp;$U$1&amp;A105,STEP②【抽出】!$B$3:$O$299,10,FALSE)),"",VLOOKUP($P$1&amp;$U$1&amp;A105,STEP②【抽出】!$B$3:$O$299,10,FALSE))</f>
        <v/>
      </c>
      <c r="N105" s="68"/>
      <c r="O105" s="68"/>
      <c r="P105" s="37" t="str">
        <f>IF(ISERROR(VLOOKUP($P$1&amp;$U$1&amp;A105,STEP②【抽出】!$B$3:$O$299,11,FALSE)),"",VLOOKUP($P$1&amp;$U$1&amp;A105,STEP②【抽出】!$B$3:$O$299,11,FALSE))</f>
        <v/>
      </c>
      <c r="Q105" s="64" t="str">
        <f>IF(ISERROR(VLOOKUP($P$1&amp;$U$1&amp;A105,STEP②【抽出】!$B$3:$O$299,12,FALSE)),"",VLOOKUP($P$1&amp;$U$1&amp;A105,STEP②【抽出】!$B$3:$O$299,12,FALSE))</f>
        <v/>
      </c>
      <c r="R105" s="64"/>
      <c r="S105" s="64"/>
      <c r="T105" s="38" t="str">
        <f>IF(ISERROR(VLOOKUP($P$1&amp;$U$1&amp;A105,STEP②【抽出】!$B$3:$O$299,13,FALSE)),"",VLOOKUP($P$1&amp;$U$1&amp;A105,STEP②【抽出】!$B$3:$O$299,13,FALSE))</f>
        <v/>
      </c>
      <c r="U105" s="39" t="str">
        <f>IF(ISERROR(VLOOKUP($P$1&amp;$U$1&amp;A105,STEP②【抽出】!$B$3:$O$299,14,FALSE)),"",VLOOKUP($P$1&amp;$U$1&amp;A105,STEP②【抽出】!$B$3:$O$299,14,FALSE))</f>
        <v/>
      </c>
      <c r="V105" s="40"/>
      <c r="W105" s="34"/>
    </row>
    <row r="106" spans="1:23" ht="12.75" customHeight="1" x14ac:dyDescent="0.15">
      <c r="A106" s="41">
        <v>103</v>
      </c>
      <c r="B106" s="62" t="str">
        <f>IF(ISERROR(VLOOKUP($P$1&amp;$U$1&amp;A106,STEP②【抽出】!$B$3:$O$299,6,FALSE)),"",VLOOKUP($P$1&amp;$U$1&amp;A106,STEP②【抽出】!$B$3:$O$299,6,FALSE))</f>
        <v/>
      </c>
      <c r="C106" s="62"/>
      <c r="D106" s="62"/>
      <c r="E106" s="63" t="str">
        <f>IF(ISERROR(VLOOKUP($P$1&amp;$U$1&amp;A106,STEP②【抽出】!$B$3:$O$299,7,FALSE)),"",VLOOKUP($P$1&amp;$U$1&amp;A106,STEP②【抽出】!$B$3:$O$299,7,FALSE))</f>
        <v/>
      </c>
      <c r="F106" s="63"/>
      <c r="G106" s="57" t="str">
        <f>IF(ISERROR(VLOOKUP($P$1&amp;$U$1&amp;A106,STEP②【抽出】!$B$3:$O$299,8,FALSE)),"",VLOOKUP($P$1&amp;$U$1&amp;A106,STEP②【抽出】!$B$3:$O$299,8,FALSE))</f>
        <v/>
      </c>
      <c r="H106" s="57"/>
      <c r="I106" s="63" t="str">
        <f>IF(ISERROR(VLOOKUP($P$1&amp;$U$1&amp;A106,STEP②【抽出】!$B$3:$O$299,9,FALSE)),"",VLOOKUP($P$1&amp;$U$1&amp;A106,STEP②【抽出】!$B$3:$O$299,9,FALSE))</f>
        <v/>
      </c>
      <c r="J106" s="63"/>
      <c r="K106" s="63"/>
      <c r="L106" s="63"/>
      <c r="M106" s="69" t="str">
        <f>IF(ISERROR(VLOOKUP($P$1&amp;$U$1&amp;A106,STEP②【抽出】!$B$3:$O$299,10,FALSE)),"",VLOOKUP($P$1&amp;$U$1&amp;A106,STEP②【抽出】!$B$3:$O$299,10,FALSE))</f>
        <v/>
      </c>
      <c r="N106" s="69"/>
      <c r="O106" s="69"/>
      <c r="P106" s="42" t="str">
        <f>IF(ISERROR(VLOOKUP($P$1&amp;$U$1&amp;A106,STEP②【抽出】!$B$3:$O$299,11,FALSE)),"",VLOOKUP($P$1&amp;$U$1&amp;A106,STEP②【抽出】!$B$3:$O$299,11,FALSE))</f>
        <v/>
      </c>
      <c r="Q106" s="62" t="str">
        <f>IF(ISERROR(VLOOKUP($P$1&amp;$U$1&amp;A106,STEP②【抽出】!$B$3:$O$299,12,FALSE)),"",VLOOKUP($P$1&amp;$U$1&amp;A106,STEP②【抽出】!$B$3:$O$299,12,FALSE))</f>
        <v/>
      </c>
      <c r="R106" s="62"/>
      <c r="S106" s="62"/>
      <c r="T106" s="43" t="str">
        <f>IF(ISERROR(VLOOKUP($P$1&amp;$U$1&amp;A106,STEP②【抽出】!$B$3:$O$299,13,FALSE)),"",VLOOKUP($P$1&amp;$U$1&amp;A106,STEP②【抽出】!$B$3:$O$299,13,FALSE))</f>
        <v/>
      </c>
      <c r="U106" s="44" t="str">
        <f>IF(ISERROR(VLOOKUP($P$1&amp;$U$1&amp;A106,STEP②【抽出】!$B$3:$O$299,14,FALSE)),"",VLOOKUP($P$1&amp;$U$1&amp;A106,STEP②【抽出】!$B$3:$O$299,14,FALSE))</f>
        <v/>
      </c>
      <c r="V106" s="45"/>
      <c r="W106" s="34"/>
    </row>
    <row r="107" spans="1:23" ht="12.75" customHeight="1" x14ac:dyDescent="0.15">
      <c r="A107" s="36">
        <v>104</v>
      </c>
      <c r="B107" s="64" t="str">
        <f>IF(ISERROR(VLOOKUP($P$1&amp;$U$1&amp;A107,STEP②【抽出】!$B$3:$O$299,6,FALSE)),"",VLOOKUP($P$1&amp;$U$1&amp;A107,STEP②【抽出】!$B$3:$O$299,6,FALSE))</f>
        <v/>
      </c>
      <c r="C107" s="64"/>
      <c r="D107" s="64"/>
      <c r="E107" s="65" t="str">
        <f>IF(ISERROR(VLOOKUP($P$1&amp;$U$1&amp;A107,STEP②【抽出】!$B$3:$O$299,7,FALSE)),"",VLOOKUP($P$1&amp;$U$1&amp;A107,STEP②【抽出】!$B$3:$O$299,7,FALSE))</f>
        <v/>
      </c>
      <c r="F107" s="65"/>
      <c r="G107" s="56" t="str">
        <f>IF(ISERROR(VLOOKUP($P$1&amp;$U$1&amp;A107,STEP②【抽出】!$B$3:$O$299,8,FALSE)),"",VLOOKUP($P$1&amp;$U$1&amp;A107,STEP②【抽出】!$B$3:$O$299,8,FALSE))</f>
        <v/>
      </c>
      <c r="H107" s="56"/>
      <c r="I107" s="65" t="str">
        <f>IF(ISERROR(VLOOKUP($P$1&amp;$U$1&amp;A107,STEP②【抽出】!$B$3:$O$299,9,FALSE)),"",VLOOKUP($P$1&amp;$U$1&amp;A107,STEP②【抽出】!$B$3:$O$299,9,FALSE))</f>
        <v/>
      </c>
      <c r="J107" s="65"/>
      <c r="K107" s="65"/>
      <c r="L107" s="65"/>
      <c r="M107" s="68" t="str">
        <f>IF(ISERROR(VLOOKUP($P$1&amp;$U$1&amp;A107,STEP②【抽出】!$B$3:$O$299,10,FALSE)),"",VLOOKUP($P$1&amp;$U$1&amp;A107,STEP②【抽出】!$B$3:$O$299,10,FALSE))</f>
        <v/>
      </c>
      <c r="N107" s="68"/>
      <c r="O107" s="68"/>
      <c r="P107" s="37" t="str">
        <f>IF(ISERROR(VLOOKUP($P$1&amp;$U$1&amp;A107,STEP②【抽出】!$B$3:$O$299,11,FALSE)),"",VLOOKUP($P$1&amp;$U$1&amp;A107,STEP②【抽出】!$B$3:$O$299,11,FALSE))</f>
        <v/>
      </c>
      <c r="Q107" s="64" t="str">
        <f>IF(ISERROR(VLOOKUP($P$1&amp;$U$1&amp;A107,STEP②【抽出】!$B$3:$O$299,12,FALSE)),"",VLOOKUP($P$1&amp;$U$1&amp;A107,STEP②【抽出】!$B$3:$O$299,12,FALSE))</f>
        <v/>
      </c>
      <c r="R107" s="64"/>
      <c r="S107" s="64"/>
      <c r="T107" s="38" t="str">
        <f>IF(ISERROR(VLOOKUP($P$1&amp;$U$1&amp;A107,STEP②【抽出】!$B$3:$O$299,13,FALSE)),"",VLOOKUP($P$1&amp;$U$1&amp;A107,STEP②【抽出】!$B$3:$O$299,13,FALSE))</f>
        <v/>
      </c>
      <c r="U107" s="39" t="str">
        <f>IF(ISERROR(VLOOKUP($P$1&amp;$U$1&amp;A107,STEP②【抽出】!$B$3:$O$299,14,FALSE)),"",VLOOKUP($P$1&amp;$U$1&amp;A107,STEP②【抽出】!$B$3:$O$299,14,FALSE))</f>
        <v/>
      </c>
      <c r="V107" s="40"/>
      <c r="W107" s="34"/>
    </row>
    <row r="108" spans="1:23" ht="12.75" customHeight="1" x14ac:dyDescent="0.15">
      <c r="A108" s="41">
        <v>105</v>
      </c>
      <c r="B108" s="62" t="str">
        <f>IF(ISERROR(VLOOKUP($P$1&amp;$U$1&amp;A108,STEP②【抽出】!$B$3:$O$299,6,FALSE)),"",VLOOKUP($P$1&amp;$U$1&amp;A108,STEP②【抽出】!$B$3:$O$299,6,FALSE))</f>
        <v/>
      </c>
      <c r="C108" s="62"/>
      <c r="D108" s="62"/>
      <c r="E108" s="63" t="str">
        <f>IF(ISERROR(VLOOKUP($P$1&amp;$U$1&amp;A108,STEP②【抽出】!$B$3:$O$299,7,FALSE)),"",VLOOKUP($P$1&amp;$U$1&amp;A108,STEP②【抽出】!$B$3:$O$299,7,FALSE))</f>
        <v/>
      </c>
      <c r="F108" s="63"/>
      <c r="G108" s="57" t="str">
        <f>IF(ISERROR(VLOOKUP($P$1&amp;$U$1&amp;A108,STEP②【抽出】!$B$3:$O$299,8,FALSE)),"",VLOOKUP($P$1&amp;$U$1&amp;A108,STEP②【抽出】!$B$3:$O$299,8,FALSE))</f>
        <v/>
      </c>
      <c r="H108" s="57"/>
      <c r="I108" s="63" t="str">
        <f>IF(ISERROR(VLOOKUP($P$1&amp;$U$1&amp;A108,STEP②【抽出】!$B$3:$O$299,9,FALSE)),"",VLOOKUP($P$1&amp;$U$1&amp;A108,STEP②【抽出】!$B$3:$O$299,9,FALSE))</f>
        <v/>
      </c>
      <c r="J108" s="63"/>
      <c r="K108" s="63"/>
      <c r="L108" s="63"/>
      <c r="M108" s="69" t="str">
        <f>IF(ISERROR(VLOOKUP($P$1&amp;$U$1&amp;A108,STEP②【抽出】!$B$3:$O$299,10,FALSE)),"",VLOOKUP($P$1&amp;$U$1&amp;A108,STEP②【抽出】!$B$3:$O$299,10,FALSE))</f>
        <v/>
      </c>
      <c r="N108" s="69"/>
      <c r="O108" s="69"/>
      <c r="P108" s="42" t="str">
        <f>IF(ISERROR(VLOOKUP($P$1&amp;$U$1&amp;A108,STEP②【抽出】!$B$3:$O$299,11,FALSE)),"",VLOOKUP($P$1&amp;$U$1&amp;A108,STEP②【抽出】!$B$3:$O$299,11,FALSE))</f>
        <v/>
      </c>
      <c r="Q108" s="62" t="str">
        <f>IF(ISERROR(VLOOKUP($P$1&amp;$U$1&amp;A108,STEP②【抽出】!$B$3:$O$299,12,FALSE)),"",VLOOKUP($P$1&amp;$U$1&amp;A108,STEP②【抽出】!$B$3:$O$299,12,FALSE))</f>
        <v/>
      </c>
      <c r="R108" s="62"/>
      <c r="S108" s="62"/>
      <c r="T108" s="43" t="str">
        <f>IF(ISERROR(VLOOKUP($P$1&amp;$U$1&amp;A108,STEP②【抽出】!$B$3:$O$299,13,FALSE)),"",VLOOKUP($P$1&amp;$U$1&amp;A108,STEP②【抽出】!$B$3:$O$299,13,FALSE))</f>
        <v/>
      </c>
      <c r="U108" s="44" t="str">
        <f>IF(ISERROR(VLOOKUP($P$1&amp;$U$1&amp;A108,STEP②【抽出】!$B$3:$O$299,14,FALSE)),"",VLOOKUP($P$1&amp;$U$1&amp;A108,STEP②【抽出】!$B$3:$O$299,14,FALSE))</f>
        <v/>
      </c>
      <c r="V108" s="45"/>
      <c r="W108" s="34"/>
    </row>
    <row r="109" spans="1:23" ht="12.75" customHeight="1" x14ac:dyDescent="0.15">
      <c r="A109" s="36">
        <v>106</v>
      </c>
      <c r="B109" s="64" t="str">
        <f>IF(ISERROR(VLOOKUP($P$1&amp;$U$1&amp;A109,STEP②【抽出】!$B$3:$O$299,6,FALSE)),"",VLOOKUP($P$1&amp;$U$1&amp;A109,STEP②【抽出】!$B$3:$O$299,6,FALSE))</f>
        <v/>
      </c>
      <c r="C109" s="64"/>
      <c r="D109" s="64"/>
      <c r="E109" s="65" t="str">
        <f>IF(ISERROR(VLOOKUP($P$1&amp;$U$1&amp;A109,STEP②【抽出】!$B$3:$O$299,7,FALSE)),"",VLOOKUP($P$1&amp;$U$1&amp;A109,STEP②【抽出】!$B$3:$O$299,7,FALSE))</f>
        <v/>
      </c>
      <c r="F109" s="65"/>
      <c r="G109" s="56" t="str">
        <f>IF(ISERROR(VLOOKUP($P$1&amp;$U$1&amp;A109,STEP②【抽出】!$B$3:$O$299,8,FALSE)),"",VLOOKUP($P$1&amp;$U$1&amp;A109,STEP②【抽出】!$B$3:$O$299,8,FALSE))</f>
        <v/>
      </c>
      <c r="H109" s="56"/>
      <c r="I109" s="65" t="str">
        <f>IF(ISERROR(VLOOKUP($P$1&amp;$U$1&amp;A109,STEP②【抽出】!$B$3:$O$299,9,FALSE)),"",VLOOKUP($P$1&amp;$U$1&amp;A109,STEP②【抽出】!$B$3:$O$299,9,FALSE))</f>
        <v/>
      </c>
      <c r="J109" s="65"/>
      <c r="K109" s="65"/>
      <c r="L109" s="65"/>
      <c r="M109" s="68" t="str">
        <f>IF(ISERROR(VLOOKUP($P$1&amp;$U$1&amp;A109,STEP②【抽出】!$B$3:$O$299,10,FALSE)),"",VLOOKUP($P$1&amp;$U$1&amp;A109,STEP②【抽出】!$B$3:$O$299,10,FALSE))</f>
        <v/>
      </c>
      <c r="N109" s="68"/>
      <c r="O109" s="68"/>
      <c r="P109" s="37" t="str">
        <f>IF(ISERROR(VLOOKUP($P$1&amp;$U$1&amp;A109,STEP②【抽出】!$B$3:$O$299,11,FALSE)),"",VLOOKUP($P$1&amp;$U$1&amp;A109,STEP②【抽出】!$B$3:$O$299,11,FALSE))</f>
        <v/>
      </c>
      <c r="Q109" s="64" t="str">
        <f>IF(ISERROR(VLOOKUP($P$1&amp;$U$1&amp;A109,STEP②【抽出】!$B$3:$O$299,12,FALSE)),"",VLOOKUP($P$1&amp;$U$1&amp;A109,STEP②【抽出】!$B$3:$O$299,12,FALSE))</f>
        <v/>
      </c>
      <c r="R109" s="64"/>
      <c r="S109" s="64"/>
      <c r="T109" s="38" t="str">
        <f>IF(ISERROR(VLOOKUP($P$1&amp;$U$1&amp;A109,STEP②【抽出】!$B$3:$O$299,13,FALSE)),"",VLOOKUP($P$1&amp;$U$1&amp;A109,STEP②【抽出】!$B$3:$O$299,13,FALSE))</f>
        <v/>
      </c>
      <c r="U109" s="39" t="str">
        <f>IF(ISERROR(VLOOKUP($P$1&amp;$U$1&amp;A109,STEP②【抽出】!$B$3:$O$299,14,FALSE)),"",VLOOKUP($P$1&amp;$U$1&amp;A109,STEP②【抽出】!$B$3:$O$299,14,FALSE))</f>
        <v/>
      </c>
      <c r="V109" s="40"/>
      <c r="W109" s="34"/>
    </row>
    <row r="110" spans="1:23" ht="12.75" customHeight="1" x14ac:dyDescent="0.15">
      <c r="A110" s="41">
        <v>107</v>
      </c>
      <c r="B110" s="62" t="str">
        <f>IF(ISERROR(VLOOKUP($P$1&amp;$U$1&amp;A110,STEP②【抽出】!$B$3:$O$299,6,FALSE)),"",VLOOKUP($P$1&amp;$U$1&amp;A110,STEP②【抽出】!$B$3:$O$299,6,FALSE))</f>
        <v/>
      </c>
      <c r="C110" s="62"/>
      <c r="D110" s="62"/>
      <c r="E110" s="63" t="str">
        <f>IF(ISERROR(VLOOKUP($P$1&amp;$U$1&amp;A110,STEP②【抽出】!$B$3:$O$299,7,FALSE)),"",VLOOKUP($P$1&amp;$U$1&amp;A110,STEP②【抽出】!$B$3:$O$299,7,FALSE))</f>
        <v/>
      </c>
      <c r="F110" s="63"/>
      <c r="G110" s="57" t="str">
        <f>IF(ISERROR(VLOOKUP($P$1&amp;$U$1&amp;A110,STEP②【抽出】!$B$3:$O$299,8,FALSE)),"",VLOOKUP($P$1&amp;$U$1&amp;A110,STEP②【抽出】!$B$3:$O$299,8,FALSE))</f>
        <v/>
      </c>
      <c r="H110" s="57"/>
      <c r="I110" s="63" t="str">
        <f>IF(ISERROR(VLOOKUP($P$1&amp;$U$1&amp;A110,STEP②【抽出】!$B$3:$O$299,9,FALSE)),"",VLOOKUP($P$1&amp;$U$1&amp;A110,STEP②【抽出】!$B$3:$O$299,9,FALSE))</f>
        <v/>
      </c>
      <c r="J110" s="63"/>
      <c r="K110" s="63"/>
      <c r="L110" s="63"/>
      <c r="M110" s="69" t="str">
        <f>IF(ISERROR(VLOOKUP($P$1&amp;$U$1&amp;A110,STEP②【抽出】!$B$3:$O$299,10,FALSE)),"",VLOOKUP($P$1&amp;$U$1&amp;A110,STEP②【抽出】!$B$3:$O$299,10,FALSE))</f>
        <v/>
      </c>
      <c r="N110" s="69"/>
      <c r="O110" s="69"/>
      <c r="P110" s="42" t="str">
        <f>IF(ISERROR(VLOOKUP($P$1&amp;$U$1&amp;A110,STEP②【抽出】!$B$3:$O$299,11,FALSE)),"",VLOOKUP($P$1&amp;$U$1&amp;A110,STEP②【抽出】!$B$3:$O$299,11,FALSE))</f>
        <v/>
      </c>
      <c r="Q110" s="62" t="str">
        <f>IF(ISERROR(VLOOKUP($P$1&amp;$U$1&amp;A110,STEP②【抽出】!$B$3:$O$299,12,FALSE)),"",VLOOKUP($P$1&amp;$U$1&amp;A110,STEP②【抽出】!$B$3:$O$299,12,FALSE))</f>
        <v/>
      </c>
      <c r="R110" s="62"/>
      <c r="S110" s="62"/>
      <c r="T110" s="43" t="str">
        <f>IF(ISERROR(VLOOKUP($P$1&amp;$U$1&amp;A110,STEP②【抽出】!$B$3:$O$299,13,FALSE)),"",VLOOKUP($P$1&amp;$U$1&amp;A110,STEP②【抽出】!$B$3:$O$299,13,FALSE))</f>
        <v/>
      </c>
      <c r="U110" s="44" t="str">
        <f>IF(ISERROR(VLOOKUP($P$1&amp;$U$1&amp;A110,STEP②【抽出】!$B$3:$O$299,14,FALSE)),"",VLOOKUP($P$1&amp;$U$1&amp;A110,STEP②【抽出】!$B$3:$O$299,14,FALSE))</f>
        <v/>
      </c>
      <c r="V110" s="45"/>
      <c r="W110" s="34"/>
    </row>
    <row r="111" spans="1:23" ht="12.75" customHeight="1" x14ac:dyDescent="0.15">
      <c r="A111" s="36">
        <v>108</v>
      </c>
      <c r="B111" s="64" t="str">
        <f>IF(ISERROR(VLOOKUP($P$1&amp;$U$1&amp;A111,STEP②【抽出】!$B$3:$O$299,6,FALSE)),"",VLOOKUP($P$1&amp;$U$1&amp;A111,STEP②【抽出】!$B$3:$O$299,6,FALSE))</f>
        <v/>
      </c>
      <c r="C111" s="64"/>
      <c r="D111" s="64"/>
      <c r="E111" s="65" t="str">
        <f>IF(ISERROR(VLOOKUP($P$1&amp;$U$1&amp;A111,STEP②【抽出】!$B$3:$O$299,7,FALSE)),"",VLOOKUP($P$1&amp;$U$1&amp;A111,STEP②【抽出】!$B$3:$O$299,7,FALSE))</f>
        <v/>
      </c>
      <c r="F111" s="65"/>
      <c r="G111" s="56" t="str">
        <f>IF(ISERROR(VLOOKUP($P$1&amp;$U$1&amp;A111,STEP②【抽出】!$B$3:$O$299,8,FALSE)),"",VLOOKUP($P$1&amp;$U$1&amp;A111,STEP②【抽出】!$B$3:$O$299,8,FALSE))</f>
        <v/>
      </c>
      <c r="H111" s="56"/>
      <c r="I111" s="65" t="str">
        <f>IF(ISERROR(VLOOKUP($P$1&amp;$U$1&amp;A111,STEP②【抽出】!$B$3:$O$299,9,FALSE)),"",VLOOKUP($P$1&amp;$U$1&amp;A111,STEP②【抽出】!$B$3:$O$299,9,FALSE))</f>
        <v/>
      </c>
      <c r="J111" s="65"/>
      <c r="K111" s="65"/>
      <c r="L111" s="65"/>
      <c r="M111" s="68" t="str">
        <f>IF(ISERROR(VLOOKUP($P$1&amp;$U$1&amp;A111,STEP②【抽出】!$B$3:$O$299,10,FALSE)),"",VLOOKUP($P$1&amp;$U$1&amp;A111,STEP②【抽出】!$B$3:$O$299,10,FALSE))</f>
        <v/>
      </c>
      <c r="N111" s="68"/>
      <c r="O111" s="68"/>
      <c r="P111" s="37" t="str">
        <f>IF(ISERROR(VLOOKUP($P$1&amp;$U$1&amp;A111,STEP②【抽出】!$B$3:$O$299,11,FALSE)),"",VLOOKUP($P$1&amp;$U$1&amp;A111,STEP②【抽出】!$B$3:$O$299,11,FALSE))</f>
        <v/>
      </c>
      <c r="Q111" s="64" t="str">
        <f>IF(ISERROR(VLOOKUP($P$1&amp;$U$1&amp;A111,STEP②【抽出】!$B$3:$O$299,12,FALSE)),"",VLOOKUP($P$1&amp;$U$1&amp;A111,STEP②【抽出】!$B$3:$O$299,12,FALSE))</f>
        <v/>
      </c>
      <c r="R111" s="64"/>
      <c r="S111" s="64"/>
      <c r="T111" s="38" t="str">
        <f>IF(ISERROR(VLOOKUP($P$1&amp;$U$1&amp;A111,STEP②【抽出】!$B$3:$O$299,13,FALSE)),"",VLOOKUP($P$1&amp;$U$1&amp;A111,STEP②【抽出】!$B$3:$O$299,13,FALSE))</f>
        <v/>
      </c>
      <c r="U111" s="39" t="str">
        <f>IF(ISERROR(VLOOKUP($P$1&amp;$U$1&amp;A111,STEP②【抽出】!$B$3:$O$299,14,FALSE)),"",VLOOKUP($P$1&amp;$U$1&amp;A111,STEP②【抽出】!$B$3:$O$299,14,FALSE))</f>
        <v/>
      </c>
      <c r="V111" s="40"/>
      <c r="W111" s="34"/>
    </row>
    <row r="112" spans="1:23" ht="12.75" customHeight="1" x14ac:dyDescent="0.15">
      <c r="A112" s="41">
        <v>109</v>
      </c>
      <c r="B112" s="62" t="str">
        <f>IF(ISERROR(VLOOKUP($P$1&amp;$U$1&amp;A112,STEP②【抽出】!$B$3:$O$299,6,FALSE)),"",VLOOKUP($P$1&amp;$U$1&amp;A112,STEP②【抽出】!$B$3:$O$299,6,FALSE))</f>
        <v/>
      </c>
      <c r="C112" s="62"/>
      <c r="D112" s="62"/>
      <c r="E112" s="63" t="str">
        <f>IF(ISERROR(VLOOKUP($P$1&amp;$U$1&amp;A112,STEP②【抽出】!$B$3:$O$299,7,FALSE)),"",VLOOKUP($P$1&amp;$U$1&amp;A112,STEP②【抽出】!$B$3:$O$299,7,FALSE))</f>
        <v/>
      </c>
      <c r="F112" s="63"/>
      <c r="G112" s="57" t="str">
        <f>IF(ISERROR(VLOOKUP($P$1&amp;$U$1&amp;A112,STEP②【抽出】!$B$3:$O$299,8,FALSE)),"",VLOOKUP($P$1&amp;$U$1&amp;A112,STEP②【抽出】!$B$3:$O$299,8,FALSE))</f>
        <v/>
      </c>
      <c r="H112" s="57"/>
      <c r="I112" s="63" t="str">
        <f>IF(ISERROR(VLOOKUP($P$1&amp;$U$1&amp;A112,STEP②【抽出】!$B$3:$O$299,9,FALSE)),"",VLOOKUP($P$1&amp;$U$1&amp;A112,STEP②【抽出】!$B$3:$O$299,9,FALSE))</f>
        <v/>
      </c>
      <c r="J112" s="63"/>
      <c r="K112" s="63"/>
      <c r="L112" s="63"/>
      <c r="M112" s="69" t="str">
        <f>IF(ISERROR(VLOOKUP($P$1&amp;$U$1&amp;A112,STEP②【抽出】!$B$3:$O$299,10,FALSE)),"",VLOOKUP($P$1&amp;$U$1&amp;A112,STEP②【抽出】!$B$3:$O$299,10,FALSE))</f>
        <v/>
      </c>
      <c r="N112" s="69"/>
      <c r="O112" s="69"/>
      <c r="P112" s="42" t="str">
        <f>IF(ISERROR(VLOOKUP($P$1&amp;$U$1&amp;A112,STEP②【抽出】!$B$3:$O$299,11,FALSE)),"",VLOOKUP($P$1&amp;$U$1&amp;A112,STEP②【抽出】!$B$3:$O$299,11,FALSE))</f>
        <v/>
      </c>
      <c r="Q112" s="62" t="str">
        <f>IF(ISERROR(VLOOKUP($P$1&amp;$U$1&amp;A112,STEP②【抽出】!$B$3:$O$299,12,FALSE)),"",VLOOKUP($P$1&amp;$U$1&amp;A112,STEP②【抽出】!$B$3:$O$299,12,FALSE))</f>
        <v/>
      </c>
      <c r="R112" s="62"/>
      <c r="S112" s="62"/>
      <c r="T112" s="43" t="str">
        <f>IF(ISERROR(VLOOKUP($P$1&amp;$U$1&amp;A112,STEP②【抽出】!$B$3:$O$299,13,FALSE)),"",VLOOKUP($P$1&amp;$U$1&amp;A112,STEP②【抽出】!$B$3:$O$299,13,FALSE))</f>
        <v/>
      </c>
      <c r="U112" s="44" t="str">
        <f>IF(ISERROR(VLOOKUP($P$1&amp;$U$1&amp;A112,STEP②【抽出】!$B$3:$O$299,14,FALSE)),"",VLOOKUP($P$1&amp;$U$1&amp;A112,STEP②【抽出】!$B$3:$O$299,14,FALSE))</f>
        <v/>
      </c>
      <c r="V112" s="45"/>
      <c r="W112" s="34"/>
    </row>
    <row r="113" spans="1:23" ht="12.75" customHeight="1" thickBot="1" x14ac:dyDescent="0.2">
      <c r="A113" s="46">
        <v>110</v>
      </c>
      <c r="B113" s="60" t="str">
        <f>IF(ISERROR(VLOOKUP($P$1&amp;$U$1&amp;A113,STEP②【抽出】!$B$3:$O$299,6,FALSE)),"",VLOOKUP($P$1&amp;$U$1&amp;A113,STEP②【抽出】!$B$3:$O$299,6,FALSE))</f>
        <v/>
      </c>
      <c r="C113" s="60"/>
      <c r="D113" s="60"/>
      <c r="E113" s="61" t="str">
        <f>IF(ISERROR(VLOOKUP($P$1&amp;$U$1&amp;A113,STEP②【抽出】!$B$3:$O$299,7,FALSE)),"",VLOOKUP($P$1&amp;$U$1&amp;A113,STEP②【抽出】!$B$3:$O$299,7,FALSE))</f>
        <v/>
      </c>
      <c r="F113" s="61"/>
      <c r="G113" s="58" t="str">
        <f>IF(ISERROR(VLOOKUP($P$1&amp;$U$1&amp;A113,STEP②【抽出】!$B$3:$O$299,8,FALSE)),"",VLOOKUP($P$1&amp;$U$1&amp;A113,STEP②【抽出】!$B$3:$O$299,8,FALSE))</f>
        <v/>
      </c>
      <c r="H113" s="58"/>
      <c r="I113" s="61" t="str">
        <f>IF(ISERROR(VLOOKUP($P$1&amp;$U$1&amp;A113,STEP②【抽出】!$B$3:$O$299,9,FALSE)),"",VLOOKUP($P$1&amp;$U$1&amp;A113,STEP②【抽出】!$B$3:$O$299,9,FALSE))</f>
        <v/>
      </c>
      <c r="J113" s="61"/>
      <c r="K113" s="61"/>
      <c r="L113" s="61"/>
      <c r="M113" s="70" t="str">
        <f>IF(ISERROR(VLOOKUP($P$1&amp;$U$1&amp;A113,STEP②【抽出】!$B$3:$O$299,10,FALSE)),"",VLOOKUP($P$1&amp;$U$1&amp;A113,STEP②【抽出】!$B$3:$O$299,10,FALSE))</f>
        <v/>
      </c>
      <c r="N113" s="70"/>
      <c r="O113" s="70"/>
      <c r="P113" s="47" t="str">
        <f>IF(ISERROR(VLOOKUP($P$1&amp;$U$1&amp;A113,STEP②【抽出】!$B$3:$O$299,11,FALSE)),"",VLOOKUP($P$1&amp;$U$1&amp;A113,STEP②【抽出】!$B$3:$O$299,11,FALSE))</f>
        <v/>
      </c>
      <c r="Q113" s="60" t="str">
        <f>IF(ISERROR(VLOOKUP($P$1&amp;$U$1&amp;A113,STEP②【抽出】!$B$3:$O$299,12,FALSE)),"",VLOOKUP($P$1&amp;$U$1&amp;A113,STEP②【抽出】!$B$3:$O$299,12,FALSE))</f>
        <v/>
      </c>
      <c r="R113" s="60"/>
      <c r="S113" s="60"/>
      <c r="T113" s="48" t="str">
        <f>IF(ISERROR(VLOOKUP($P$1&amp;$U$1&amp;A113,STEP②【抽出】!$B$3:$O$299,13,FALSE)),"",VLOOKUP($P$1&amp;$U$1&amp;A113,STEP②【抽出】!$B$3:$O$299,13,FALSE))</f>
        <v/>
      </c>
      <c r="U113" s="49" t="str">
        <f>IF(ISERROR(VLOOKUP($P$1&amp;$U$1&amp;A113,STEP②【抽出】!$B$3:$O$299,14,FALSE)),"",VLOOKUP($P$1&amp;$U$1&amp;A113,STEP②【抽出】!$B$3:$O$299,14,FALSE))</f>
        <v/>
      </c>
      <c r="V113" s="50"/>
      <c r="W113" s="34"/>
    </row>
    <row r="114" spans="1:23" ht="12.75" customHeight="1" x14ac:dyDescent="0.15">
      <c r="A114" s="29">
        <v>111</v>
      </c>
      <c r="B114" s="66" t="str">
        <f>IF(ISERROR(VLOOKUP($P$1&amp;$U$1&amp;A114,STEP②【抽出】!$B$3:$O$299,6,FALSE)),"",VLOOKUP($P$1&amp;$U$1&amp;A114,STEP②【抽出】!$B$3:$O$299,6,FALSE))</f>
        <v/>
      </c>
      <c r="C114" s="66"/>
      <c r="D114" s="66"/>
      <c r="E114" s="67" t="str">
        <f>IF(ISERROR(VLOOKUP($P$1&amp;$U$1&amp;A114,STEP②【抽出】!$B$3:$O$299,7,FALSE)),"",VLOOKUP($P$1&amp;$U$1&amp;A114,STEP②【抽出】!$B$3:$O$299,7,FALSE))</f>
        <v/>
      </c>
      <c r="F114" s="67"/>
      <c r="G114" s="59" t="str">
        <f>IF(ISERROR(VLOOKUP($P$1&amp;$U$1&amp;A114,STEP②【抽出】!$B$3:$O$299,8,FALSE)),"",VLOOKUP($P$1&amp;$U$1&amp;A114,STEP②【抽出】!$B$3:$O$299,8,FALSE))</f>
        <v/>
      </c>
      <c r="H114" s="59"/>
      <c r="I114" s="67" t="str">
        <f>IF(ISERROR(VLOOKUP($P$1&amp;$U$1&amp;A114,STEP②【抽出】!$B$3:$O$299,9,FALSE)),"",VLOOKUP($P$1&amp;$U$1&amp;A114,STEP②【抽出】!$B$3:$O$299,9,FALSE))</f>
        <v/>
      </c>
      <c r="J114" s="67"/>
      <c r="K114" s="67"/>
      <c r="L114" s="67"/>
      <c r="M114" s="71" t="str">
        <f>IF(ISERROR(VLOOKUP($P$1&amp;$U$1&amp;A114,STEP②【抽出】!$B$3:$O$299,10,FALSE)),"",VLOOKUP($P$1&amp;$U$1&amp;A114,STEP②【抽出】!$B$3:$O$299,10,FALSE))</f>
        <v/>
      </c>
      <c r="N114" s="71"/>
      <c r="O114" s="71"/>
      <c r="P114" s="30" t="str">
        <f>IF(ISERROR(VLOOKUP($P$1&amp;$U$1&amp;A114,STEP②【抽出】!$B$3:$O$299,11,FALSE)),"",VLOOKUP($P$1&amp;$U$1&amp;A114,STEP②【抽出】!$B$3:$O$299,11,FALSE))</f>
        <v/>
      </c>
      <c r="Q114" s="66" t="str">
        <f>IF(ISERROR(VLOOKUP($P$1&amp;$U$1&amp;A114,STEP②【抽出】!$B$3:$O$299,12,FALSE)),"",VLOOKUP($P$1&amp;$U$1&amp;A114,STEP②【抽出】!$B$3:$O$299,12,FALSE))</f>
        <v/>
      </c>
      <c r="R114" s="66"/>
      <c r="S114" s="66"/>
      <c r="T114" s="31" t="str">
        <f>IF(ISERROR(VLOOKUP($P$1&amp;$U$1&amp;A114,STEP②【抽出】!$B$3:$O$299,13,FALSE)),"",VLOOKUP($P$1&amp;$U$1&amp;A114,STEP②【抽出】!$B$3:$O$299,13,FALSE))</f>
        <v/>
      </c>
      <c r="U114" s="32" t="str">
        <f>IF(ISERROR(VLOOKUP($P$1&amp;$U$1&amp;A114,STEP②【抽出】!$B$3:$O$299,14,FALSE)),"",VLOOKUP($P$1&amp;$U$1&amp;A114,STEP②【抽出】!$B$3:$O$299,14,FALSE))</f>
        <v/>
      </c>
      <c r="V114" s="33"/>
      <c r="W114" s="34"/>
    </row>
    <row r="115" spans="1:23" ht="12.75" customHeight="1" x14ac:dyDescent="0.15">
      <c r="A115" s="36">
        <v>112</v>
      </c>
      <c r="B115" s="64" t="str">
        <f>IF(ISERROR(VLOOKUP($P$1&amp;$U$1&amp;A115,STEP②【抽出】!$B$3:$O$299,6,FALSE)),"",VLOOKUP($P$1&amp;$U$1&amp;A115,STEP②【抽出】!$B$3:$O$299,6,FALSE))</f>
        <v/>
      </c>
      <c r="C115" s="64"/>
      <c r="D115" s="64"/>
      <c r="E115" s="65" t="str">
        <f>IF(ISERROR(VLOOKUP($P$1&amp;$U$1&amp;A115,STEP②【抽出】!$B$3:$O$299,7,FALSE)),"",VLOOKUP($P$1&amp;$U$1&amp;A115,STEP②【抽出】!$B$3:$O$299,7,FALSE))</f>
        <v/>
      </c>
      <c r="F115" s="65"/>
      <c r="G115" s="56" t="str">
        <f>IF(ISERROR(VLOOKUP($P$1&amp;$U$1&amp;A115,STEP②【抽出】!$B$3:$O$299,8,FALSE)),"",VLOOKUP($P$1&amp;$U$1&amp;A115,STEP②【抽出】!$B$3:$O$299,8,FALSE))</f>
        <v/>
      </c>
      <c r="H115" s="56"/>
      <c r="I115" s="65" t="str">
        <f>IF(ISERROR(VLOOKUP($P$1&amp;$U$1&amp;A115,STEP②【抽出】!$B$3:$O$299,9,FALSE)),"",VLOOKUP($P$1&amp;$U$1&amp;A115,STEP②【抽出】!$B$3:$O$299,9,FALSE))</f>
        <v/>
      </c>
      <c r="J115" s="65"/>
      <c r="K115" s="65"/>
      <c r="L115" s="65"/>
      <c r="M115" s="68" t="str">
        <f>IF(ISERROR(VLOOKUP($P$1&amp;$U$1&amp;A115,STEP②【抽出】!$B$3:$O$299,10,FALSE)),"",VLOOKUP($P$1&amp;$U$1&amp;A115,STEP②【抽出】!$B$3:$O$299,10,FALSE))</f>
        <v/>
      </c>
      <c r="N115" s="68"/>
      <c r="O115" s="68"/>
      <c r="P115" s="37" t="str">
        <f>IF(ISERROR(VLOOKUP($P$1&amp;$U$1&amp;A115,STEP②【抽出】!$B$3:$O$299,11,FALSE)),"",VLOOKUP($P$1&amp;$U$1&amp;A115,STEP②【抽出】!$B$3:$O$299,11,FALSE))</f>
        <v/>
      </c>
      <c r="Q115" s="64" t="str">
        <f>IF(ISERROR(VLOOKUP($P$1&amp;$U$1&amp;A115,STEP②【抽出】!$B$3:$O$299,12,FALSE)),"",VLOOKUP($P$1&amp;$U$1&amp;A115,STEP②【抽出】!$B$3:$O$299,12,FALSE))</f>
        <v/>
      </c>
      <c r="R115" s="64"/>
      <c r="S115" s="64"/>
      <c r="T115" s="38" t="str">
        <f>IF(ISERROR(VLOOKUP($P$1&amp;$U$1&amp;A115,STEP②【抽出】!$B$3:$O$299,13,FALSE)),"",VLOOKUP($P$1&amp;$U$1&amp;A115,STEP②【抽出】!$B$3:$O$299,13,FALSE))</f>
        <v/>
      </c>
      <c r="U115" s="39" t="str">
        <f>IF(ISERROR(VLOOKUP($P$1&amp;$U$1&amp;A115,STEP②【抽出】!$B$3:$O$299,14,FALSE)),"",VLOOKUP($P$1&amp;$U$1&amp;A115,STEP②【抽出】!$B$3:$O$299,14,FALSE))</f>
        <v/>
      </c>
      <c r="V115" s="40"/>
      <c r="W115" s="34"/>
    </row>
    <row r="116" spans="1:23" ht="12.75" customHeight="1" x14ac:dyDescent="0.15">
      <c r="A116" s="41">
        <v>113</v>
      </c>
      <c r="B116" s="62" t="str">
        <f>IF(ISERROR(VLOOKUP($P$1&amp;$U$1&amp;A116,STEP②【抽出】!$B$3:$O$299,6,FALSE)),"",VLOOKUP($P$1&amp;$U$1&amp;A116,STEP②【抽出】!$B$3:$O$299,6,FALSE))</f>
        <v/>
      </c>
      <c r="C116" s="62"/>
      <c r="D116" s="62"/>
      <c r="E116" s="63" t="str">
        <f>IF(ISERROR(VLOOKUP($P$1&amp;$U$1&amp;A116,STEP②【抽出】!$B$3:$O$299,7,FALSE)),"",VLOOKUP($P$1&amp;$U$1&amp;A116,STEP②【抽出】!$B$3:$O$299,7,FALSE))</f>
        <v/>
      </c>
      <c r="F116" s="63"/>
      <c r="G116" s="57" t="str">
        <f>IF(ISERROR(VLOOKUP($P$1&amp;$U$1&amp;A116,STEP②【抽出】!$B$3:$O$299,8,FALSE)),"",VLOOKUP($P$1&amp;$U$1&amp;A116,STEP②【抽出】!$B$3:$O$299,8,FALSE))</f>
        <v/>
      </c>
      <c r="H116" s="57"/>
      <c r="I116" s="63" t="str">
        <f>IF(ISERROR(VLOOKUP($P$1&amp;$U$1&amp;A116,STEP②【抽出】!$B$3:$O$299,9,FALSE)),"",VLOOKUP($P$1&amp;$U$1&amp;A116,STEP②【抽出】!$B$3:$O$299,9,FALSE))</f>
        <v/>
      </c>
      <c r="J116" s="63"/>
      <c r="K116" s="63"/>
      <c r="L116" s="63"/>
      <c r="M116" s="69" t="str">
        <f>IF(ISERROR(VLOOKUP($P$1&amp;$U$1&amp;A116,STEP②【抽出】!$B$3:$O$299,10,FALSE)),"",VLOOKUP($P$1&amp;$U$1&amp;A116,STEP②【抽出】!$B$3:$O$299,10,FALSE))</f>
        <v/>
      </c>
      <c r="N116" s="69"/>
      <c r="O116" s="69"/>
      <c r="P116" s="42" t="str">
        <f>IF(ISERROR(VLOOKUP($P$1&amp;$U$1&amp;A116,STEP②【抽出】!$B$3:$O$299,11,FALSE)),"",VLOOKUP($P$1&amp;$U$1&amp;A116,STEP②【抽出】!$B$3:$O$299,11,FALSE))</f>
        <v/>
      </c>
      <c r="Q116" s="62" t="str">
        <f>IF(ISERROR(VLOOKUP($P$1&amp;$U$1&amp;A116,STEP②【抽出】!$B$3:$O$299,12,FALSE)),"",VLOOKUP($P$1&amp;$U$1&amp;A116,STEP②【抽出】!$B$3:$O$299,12,FALSE))</f>
        <v/>
      </c>
      <c r="R116" s="62"/>
      <c r="S116" s="62"/>
      <c r="T116" s="43" t="str">
        <f>IF(ISERROR(VLOOKUP($P$1&amp;$U$1&amp;A116,STEP②【抽出】!$B$3:$O$299,13,FALSE)),"",VLOOKUP($P$1&amp;$U$1&amp;A116,STEP②【抽出】!$B$3:$O$299,13,FALSE))</f>
        <v/>
      </c>
      <c r="U116" s="44" t="str">
        <f>IF(ISERROR(VLOOKUP($P$1&amp;$U$1&amp;A116,STEP②【抽出】!$B$3:$O$299,14,FALSE)),"",VLOOKUP($P$1&amp;$U$1&amp;A116,STEP②【抽出】!$B$3:$O$299,14,FALSE))</f>
        <v/>
      </c>
      <c r="V116" s="45"/>
      <c r="W116" s="34"/>
    </row>
    <row r="117" spans="1:23" ht="12.75" customHeight="1" x14ac:dyDescent="0.15">
      <c r="A117" s="36">
        <v>114</v>
      </c>
      <c r="B117" s="64" t="str">
        <f>IF(ISERROR(VLOOKUP($P$1&amp;$U$1&amp;A117,STEP②【抽出】!$B$3:$O$299,6,FALSE)),"",VLOOKUP($P$1&amp;$U$1&amp;A117,STEP②【抽出】!$B$3:$O$299,6,FALSE))</f>
        <v/>
      </c>
      <c r="C117" s="64"/>
      <c r="D117" s="64"/>
      <c r="E117" s="65" t="str">
        <f>IF(ISERROR(VLOOKUP($P$1&amp;$U$1&amp;A117,STEP②【抽出】!$B$3:$O$299,7,FALSE)),"",VLOOKUP($P$1&amp;$U$1&amp;A117,STEP②【抽出】!$B$3:$O$299,7,FALSE))</f>
        <v/>
      </c>
      <c r="F117" s="65"/>
      <c r="G117" s="56" t="str">
        <f>IF(ISERROR(VLOOKUP($P$1&amp;$U$1&amp;A117,STEP②【抽出】!$B$3:$O$299,8,FALSE)),"",VLOOKUP($P$1&amp;$U$1&amp;A117,STEP②【抽出】!$B$3:$O$299,8,FALSE))</f>
        <v/>
      </c>
      <c r="H117" s="56"/>
      <c r="I117" s="65" t="str">
        <f>IF(ISERROR(VLOOKUP($P$1&amp;$U$1&amp;A117,STEP②【抽出】!$B$3:$O$299,9,FALSE)),"",VLOOKUP($P$1&amp;$U$1&amp;A117,STEP②【抽出】!$B$3:$O$299,9,FALSE))</f>
        <v/>
      </c>
      <c r="J117" s="65"/>
      <c r="K117" s="65"/>
      <c r="L117" s="65"/>
      <c r="M117" s="68" t="str">
        <f>IF(ISERROR(VLOOKUP($P$1&amp;$U$1&amp;A117,STEP②【抽出】!$B$3:$O$299,10,FALSE)),"",VLOOKUP($P$1&amp;$U$1&amp;A117,STEP②【抽出】!$B$3:$O$299,10,FALSE))</f>
        <v/>
      </c>
      <c r="N117" s="68"/>
      <c r="O117" s="68"/>
      <c r="P117" s="37" t="str">
        <f>IF(ISERROR(VLOOKUP($P$1&amp;$U$1&amp;A117,STEP②【抽出】!$B$3:$O$299,11,FALSE)),"",VLOOKUP($P$1&amp;$U$1&amp;A117,STEP②【抽出】!$B$3:$O$299,11,FALSE))</f>
        <v/>
      </c>
      <c r="Q117" s="64" t="str">
        <f>IF(ISERROR(VLOOKUP($P$1&amp;$U$1&amp;A117,STEP②【抽出】!$B$3:$O$299,12,FALSE)),"",VLOOKUP($P$1&amp;$U$1&amp;A117,STEP②【抽出】!$B$3:$O$299,12,FALSE))</f>
        <v/>
      </c>
      <c r="R117" s="64"/>
      <c r="S117" s="64"/>
      <c r="T117" s="38" t="str">
        <f>IF(ISERROR(VLOOKUP($P$1&amp;$U$1&amp;A117,STEP②【抽出】!$B$3:$O$299,13,FALSE)),"",VLOOKUP($P$1&amp;$U$1&amp;A117,STEP②【抽出】!$B$3:$O$299,13,FALSE))</f>
        <v/>
      </c>
      <c r="U117" s="39" t="str">
        <f>IF(ISERROR(VLOOKUP($P$1&amp;$U$1&amp;A117,STEP②【抽出】!$B$3:$O$299,14,FALSE)),"",VLOOKUP($P$1&amp;$U$1&amp;A117,STEP②【抽出】!$B$3:$O$299,14,FALSE))</f>
        <v/>
      </c>
      <c r="V117" s="40"/>
      <c r="W117" s="34"/>
    </row>
    <row r="118" spans="1:23" ht="12.75" customHeight="1" x14ac:dyDescent="0.15">
      <c r="A118" s="41">
        <v>115</v>
      </c>
      <c r="B118" s="62" t="str">
        <f>IF(ISERROR(VLOOKUP($P$1&amp;$U$1&amp;A118,STEP②【抽出】!$B$3:$O$299,6,FALSE)),"",VLOOKUP($P$1&amp;$U$1&amp;A118,STEP②【抽出】!$B$3:$O$299,6,FALSE))</f>
        <v/>
      </c>
      <c r="C118" s="62"/>
      <c r="D118" s="62"/>
      <c r="E118" s="63" t="str">
        <f>IF(ISERROR(VLOOKUP($P$1&amp;$U$1&amp;A118,STEP②【抽出】!$B$3:$O$299,7,FALSE)),"",VLOOKUP($P$1&amp;$U$1&amp;A118,STEP②【抽出】!$B$3:$O$299,7,FALSE))</f>
        <v/>
      </c>
      <c r="F118" s="63"/>
      <c r="G118" s="57" t="str">
        <f>IF(ISERROR(VLOOKUP($P$1&amp;$U$1&amp;A118,STEP②【抽出】!$B$3:$O$299,8,FALSE)),"",VLOOKUP($P$1&amp;$U$1&amp;A118,STEP②【抽出】!$B$3:$O$299,8,FALSE))</f>
        <v/>
      </c>
      <c r="H118" s="57"/>
      <c r="I118" s="63" t="str">
        <f>IF(ISERROR(VLOOKUP($P$1&amp;$U$1&amp;A118,STEP②【抽出】!$B$3:$O$299,9,FALSE)),"",VLOOKUP($P$1&amp;$U$1&amp;A118,STEP②【抽出】!$B$3:$O$299,9,FALSE))</f>
        <v/>
      </c>
      <c r="J118" s="63"/>
      <c r="K118" s="63"/>
      <c r="L118" s="63"/>
      <c r="M118" s="69" t="str">
        <f>IF(ISERROR(VLOOKUP($P$1&amp;$U$1&amp;A118,STEP②【抽出】!$B$3:$O$299,10,FALSE)),"",VLOOKUP($P$1&amp;$U$1&amp;A118,STEP②【抽出】!$B$3:$O$299,10,FALSE))</f>
        <v/>
      </c>
      <c r="N118" s="69"/>
      <c r="O118" s="69"/>
      <c r="P118" s="42" t="str">
        <f>IF(ISERROR(VLOOKUP($P$1&amp;$U$1&amp;A118,STEP②【抽出】!$B$3:$O$299,11,FALSE)),"",VLOOKUP($P$1&amp;$U$1&amp;A118,STEP②【抽出】!$B$3:$O$299,11,FALSE))</f>
        <v/>
      </c>
      <c r="Q118" s="62" t="str">
        <f>IF(ISERROR(VLOOKUP($P$1&amp;$U$1&amp;A118,STEP②【抽出】!$B$3:$O$299,12,FALSE)),"",VLOOKUP($P$1&amp;$U$1&amp;A118,STEP②【抽出】!$B$3:$O$299,12,FALSE))</f>
        <v/>
      </c>
      <c r="R118" s="62"/>
      <c r="S118" s="62"/>
      <c r="T118" s="43" t="str">
        <f>IF(ISERROR(VLOOKUP($P$1&amp;$U$1&amp;A118,STEP②【抽出】!$B$3:$O$299,13,FALSE)),"",VLOOKUP($P$1&amp;$U$1&amp;A118,STEP②【抽出】!$B$3:$O$299,13,FALSE))</f>
        <v/>
      </c>
      <c r="U118" s="44" t="str">
        <f>IF(ISERROR(VLOOKUP($P$1&amp;$U$1&amp;A118,STEP②【抽出】!$B$3:$O$299,14,FALSE)),"",VLOOKUP($P$1&amp;$U$1&amp;A118,STEP②【抽出】!$B$3:$O$299,14,FALSE))</f>
        <v/>
      </c>
      <c r="V118" s="45"/>
      <c r="W118" s="34"/>
    </row>
    <row r="119" spans="1:23" ht="12.75" customHeight="1" x14ac:dyDescent="0.15">
      <c r="A119" s="36">
        <v>116</v>
      </c>
      <c r="B119" s="64" t="str">
        <f>IF(ISERROR(VLOOKUP($P$1&amp;$U$1&amp;A119,STEP②【抽出】!$B$3:$O$299,6,FALSE)),"",VLOOKUP($P$1&amp;$U$1&amp;A119,STEP②【抽出】!$B$3:$O$299,6,FALSE))</f>
        <v/>
      </c>
      <c r="C119" s="64"/>
      <c r="D119" s="64"/>
      <c r="E119" s="65" t="str">
        <f>IF(ISERROR(VLOOKUP($P$1&amp;$U$1&amp;A119,STEP②【抽出】!$B$3:$O$299,7,FALSE)),"",VLOOKUP($P$1&amp;$U$1&amp;A119,STEP②【抽出】!$B$3:$O$299,7,FALSE))</f>
        <v/>
      </c>
      <c r="F119" s="65"/>
      <c r="G119" s="56" t="str">
        <f>IF(ISERROR(VLOOKUP($P$1&amp;$U$1&amp;A119,STEP②【抽出】!$B$3:$O$299,8,FALSE)),"",VLOOKUP($P$1&amp;$U$1&amp;A119,STEP②【抽出】!$B$3:$O$299,8,FALSE))</f>
        <v/>
      </c>
      <c r="H119" s="56"/>
      <c r="I119" s="65" t="str">
        <f>IF(ISERROR(VLOOKUP($P$1&amp;$U$1&amp;A119,STEP②【抽出】!$B$3:$O$299,9,FALSE)),"",VLOOKUP($P$1&amp;$U$1&amp;A119,STEP②【抽出】!$B$3:$O$299,9,FALSE))</f>
        <v/>
      </c>
      <c r="J119" s="65"/>
      <c r="K119" s="65"/>
      <c r="L119" s="65"/>
      <c r="M119" s="68" t="str">
        <f>IF(ISERROR(VLOOKUP($P$1&amp;$U$1&amp;A119,STEP②【抽出】!$B$3:$O$299,10,FALSE)),"",VLOOKUP($P$1&amp;$U$1&amp;A119,STEP②【抽出】!$B$3:$O$299,10,FALSE))</f>
        <v/>
      </c>
      <c r="N119" s="68"/>
      <c r="O119" s="68"/>
      <c r="P119" s="37" t="str">
        <f>IF(ISERROR(VLOOKUP($P$1&amp;$U$1&amp;A119,STEP②【抽出】!$B$3:$O$299,11,FALSE)),"",VLOOKUP($P$1&amp;$U$1&amp;A119,STEP②【抽出】!$B$3:$O$299,11,FALSE))</f>
        <v/>
      </c>
      <c r="Q119" s="64" t="str">
        <f>IF(ISERROR(VLOOKUP($P$1&amp;$U$1&amp;A119,STEP②【抽出】!$B$3:$O$299,12,FALSE)),"",VLOOKUP($P$1&amp;$U$1&amp;A119,STEP②【抽出】!$B$3:$O$299,12,FALSE))</f>
        <v/>
      </c>
      <c r="R119" s="64"/>
      <c r="S119" s="64"/>
      <c r="T119" s="38" t="str">
        <f>IF(ISERROR(VLOOKUP($P$1&amp;$U$1&amp;A119,STEP②【抽出】!$B$3:$O$299,13,FALSE)),"",VLOOKUP($P$1&amp;$U$1&amp;A119,STEP②【抽出】!$B$3:$O$299,13,FALSE))</f>
        <v/>
      </c>
      <c r="U119" s="39" t="str">
        <f>IF(ISERROR(VLOOKUP($P$1&amp;$U$1&amp;A119,STEP②【抽出】!$B$3:$O$299,14,FALSE)),"",VLOOKUP($P$1&amp;$U$1&amp;A119,STEP②【抽出】!$B$3:$O$299,14,FALSE))</f>
        <v/>
      </c>
      <c r="V119" s="40"/>
      <c r="W119" s="34"/>
    </row>
    <row r="120" spans="1:23" ht="12.75" customHeight="1" x14ac:dyDescent="0.15">
      <c r="A120" s="41">
        <v>117</v>
      </c>
      <c r="B120" s="62" t="str">
        <f>IF(ISERROR(VLOOKUP($P$1&amp;$U$1&amp;A120,STEP②【抽出】!$B$3:$O$299,6,FALSE)),"",VLOOKUP($P$1&amp;$U$1&amp;A120,STEP②【抽出】!$B$3:$O$299,6,FALSE))</f>
        <v/>
      </c>
      <c r="C120" s="62"/>
      <c r="D120" s="62"/>
      <c r="E120" s="63" t="str">
        <f>IF(ISERROR(VLOOKUP($P$1&amp;$U$1&amp;A120,STEP②【抽出】!$B$3:$O$299,7,FALSE)),"",VLOOKUP($P$1&amp;$U$1&amp;A120,STEP②【抽出】!$B$3:$O$299,7,FALSE))</f>
        <v/>
      </c>
      <c r="F120" s="63"/>
      <c r="G120" s="57" t="str">
        <f>IF(ISERROR(VLOOKUP($P$1&amp;$U$1&amp;A120,STEP②【抽出】!$B$3:$O$299,8,FALSE)),"",VLOOKUP($P$1&amp;$U$1&amp;A120,STEP②【抽出】!$B$3:$O$299,8,FALSE))</f>
        <v/>
      </c>
      <c r="H120" s="57"/>
      <c r="I120" s="63" t="str">
        <f>IF(ISERROR(VLOOKUP($P$1&amp;$U$1&amp;A120,STEP②【抽出】!$B$3:$O$299,9,FALSE)),"",VLOOKUP($P$1&amp;$U$1&amp;A120,STEP②【抽出】!$B$3:$O$299,9,FALSE))</f>
        <v/>
      </c>
      <c r="J120" s="63"/>
      <c r="K120" s="63"/>
      <c r="L120" s="63"/>
      <c r="M120" s="69" t="str">
        <f>IF(ISERROR(VLOOKUP($P$1&amp;$U$1&amp;A120,STEP②【抽出】!$B$3:$O$299,10,FALSE)),"",VLOOKUP($P$1&amp;$U$1&amp;A120,STEP②【抽出】!$B$3:$O$299,10,FALSE))</f>
        <v/>
      </c>
      <c r="N120" s="69"/>
      <c r="O120" s="69"/>
      <c r="P120" s="42" t="str">
        <f>IF(ISERROR(VLOOKUP($P$1&amp;$U$1&amp;A120,STEP②【抽出】!$B$3:$O$299,11,FALSE)),"",VLOOKUP($P$1&amp;$U$1&amp;A120,STEP②【抽出】!$B$3:$O$299,11,FALSE))</f>
        <v/>
      </c>
      <c r="Q120" s="62" t="str">
        <f>IF(ISERROR(VLOOKUP($P$1&amp;$U$1&amp;A120,STEP②【抽出】!$B$3:$O$299,12,FALSE)),"",VLOOKUP($P$1&amp;$U$1&amp;A120,STEP②【抽出】!$B$3:$O$299,12,FALSE))</f>
        <v/>
      </c>
      <c r="R120" s="62"/>
      <c r="S120" s="62"/>
      <c r="T120" s="43" t="str">
        <f>IF(ISERROR(VLOOKUP($P$1&amp;$U$1&amp;A120,STEP②【抽出】!$B$3:$O$299,13,FALSE)),"",VLOOKUP($P$1&amp;$U$1&amp;A120,STEP②【抽出】!$B$3:$O$299,13,FALSE))</f>
        <v/>
      </c>
      <c r="U120" s="44" t="str">
        <f>IF(ISERROR(VLOOKUP($P$1&amp;$U$1&amp;A120,STEP②【抽出】!$B$3:$O$299,14,FALSE)),"",VLOOKUP($P$1&amp;$U$1&amp;A120,STEP②【抽出】!$B$3:$O$299,14,FALSE))</f>
        <v/>
      </c>
      <c r="V120" s="45"/>
      <c r="W120" s="34"/>
    </row>
    <row r="121" spans="1:23" ht="12.75" customHeight="1" x14ac:dyDescent="0.15">
      <c r="A121" s="36">
        <v>118</v>
      </c>
      <c r="B121" s="64" t="str">
        <f>IF(ISERROR(VLOOKUP($P$1&amp;$U$1&amp;A121,STEP②【抽出】!$B$3:$O$299,6,FALSE)),"",VLOOKUP($P$1&amp;$U$1&amp;A121,STEP②【抽出】!$B$3:$O$299,6,FALSE))</f>
        <v/>
      </c>
      <c r="C121" s="64"/>
      <c r="D121" s="64"/>
      <c r="E121" s="65" t="str">
        <f>IF(ISERROR(VLOOKUP($P$1&amp;$U$1&amp;A121,STEP②【抽出】!$B$3:$O$299,7,FALSE)),"",VLOOKUP($P$1&amp;$U$1&amp;A121,STEP②【抽出】!$B$3:$O$299,7,FALSE))</f>
        <v/>
      </c>
      <c r="F121" s="65"/>
      <c r="G121" s="56" t="str">
        <f>IF(ISERROR(VLOOKUP($P$1&amp;$U$1&amp;A121,STEP②【抽出】!$B$3:$O$299,8,FALSE)),"",VLOOKUP($P$1&amp;$U$1&amp;A121,STEP②【抽出】!$B$3:$O$299,8,FALSE))</f>
        <v/>
      </c>
      <c r="H121" s="56"/>
      <c r="I121" s="65" t="str">
        <f>IF(ISERROR(VLOOKUP($P$1&amp;$U$1&amp;A121,STEP②【抽出】!$B$3:$O$299,9,FALSE)),"",VLOOKUP($P$1&amp;$U$1&amp;A121,STEP②【抽出】!$B$3:$O$299,9,FALSE))</f>
        <v/>
      </c>
      <c r="J121" s="65"/>
      <c r="K121" s="65"/>
      <c r="L121" s="65"/>
      <c r="M121" s="68" t="str">
        <f>IF(ISERROR(VLOOKUP($P$1&amp;$U$1&amp;A121,STEP②【抽出】!$B$3:$O$299,10,FALSE)),"",VLOOKUP($P$1&amp;$U$1&amp;A121,STEP②【抽出】!$B$3:$O$299,10,FALSE))</f>
        <v/>
      </c>
      <c r="N121" s="68"/>
      <c r="O121" s="68"/>
      <c r="P121" s="37" t="str">
        <f>IF(ISERROR(VLOOKUP($P$1&amp;$U$1&amp;A121,STEP②【抽出】!$B$3:$O$299,11,FALSE)),"",VLOOKUP($P$1&amp;$U$1&amp;A121,STEP②【抽出】!$B$3:$O$299,11,FALSE))</f>
        <v/>
      </c>
      <c r="Q121" s="64" t="str">
        <f>IF(ISERROR(VLOOKUP($P$1&amp;$U$1&amp;A121,STEP②【抽出】!$B$3:$O$299,12,FALSE)),"",VLOOKUP($P$1&amp;$U$1&amp;A121,STEP②【抽出】!$B$3:$O$299,12,FALSE))</f>
        <v/>
      </c>
      <c r="R121" s="64"/>
      <c r="S121" s="64"/>
      <c r="T121" s="38" t="str">
        <f>IF(ISERROR(VLOOKUP($P$1&amp;$U$1&amp;A121,STEP②【抽出】!$B$3:$O$299,13,FALSE)),"",VLOOKUP($P$1&amp;$U$1&amp;A121,STEP②【抽出】!$B$3:$O$299,13,FALSE))</f>
        <v/>
      </c>
      <c r="U121" s="39" t="str">
        <f>IF(ISERROR(VLOOKUP($P$1&amp;$U$1&amp;A121,STEP②【抽出】!$B$3:$O$299,14,FALSE)),"",VLOOKUP($P$1&amp;$U$1&amp;A121,STEP②【抽出】!$B$3:$O$299,14,FALSE))</f>
        <v/>
      </c>
      <c r="V121" s="40"/>
      <c r="W121" s="34"/>
    </row>
    <row r="122" spans="1:23" ht="12.75" customHeight="1" x14ac:dyDescent="0.15">
      <c r="A122" s="41">
        <v>119</v>
      </c>
      <c r="B122" s="62" t="str">
        <f>IF(ISERROR(VLOOKUP($P$1&amp;$U$1&amp;A122,STEP②【抽出】!$B$3:$O$299,6,FALSE)),"",VLOOKUP($P$1&amp;$U$1&amp;A122,STEP②【抽出】!$B$3:$O$299,6,FALSE))</f>
        <v/>
      </c>
      <c r="C122" s="62"/>
      <c r="D122" s="62"/>
      <c r="E122" s="63" t="str">
        <f>IF(ISERROR(VLOOKUP($P$1&amp;$U$1&amp;A122,STEP②【抽出】!$B$3:$O$299,7,FALSE)),"",VLOOKUP($P$1&amp;$U$1&amp;A122,STEP②【抽出】!$B$3:$O$299,7,FALSE))</f>
        <v/>
      </c>
      <c r="F122" s="63"/>
      <c r="G122" s="57" t="str">
        <f>IF(ISERROR(VLOOKUP($P$1&amp;$U$1&amp;A122,STEP②【抽出】!$B$3:$O$299,8,FALSE)),"",VLOOKUP($P$1&amp;$U$1&amp;A122,STEP②【抽出】!$B$3:$O$299,8,FALSE))</f>
        <v/>
      </c>
      <c r="H122" s="57"/>
      <c r="I122" s="63" t="str">
        <f>IF(ISERROR(VLOOKUP($P$1&amp;$U$1&amp;A122,STEP②【抽出】!$B$3:$O$299,9,FALSE)),"",VLOOKUP($P$1&amp;$U$1&amp;A122,STEP②【抽出】!$B$3:$O$299,9,FALSE))</f>
        <v/>
      </c>
      <c r="J122" s="63"/>
      <c r="K122" s="63"/>
      <c r="L122" s="63"/>
      <c r="M122" s="69" t="str">
        <f>IF(ISERROR(VLOOKUP($P$1&amp;$U$1&amp;A122,STEP②【抽出】!$B$3:$O$299,10,FALSE)),"",VLOOKUP($P$1&amp;$U$1&amp;A122,STEP②【抽出】!$B$3:$O$299,10,FALSE))</f>
        <v/>
      </c>
      <c r="N122" s="69"/>
      <c r="O122" s="69"/>
      <c r="P122" s="42" t="str">
        <f>IF(ISERROR(VLOOKUP($P$1&amp;$U$1&amp;A122,STEP②【抽出】!$B$3:$O$299,11,FALSE)),"",VLOOKUP($P$1&amp;$U$1&amp;A122,STEP②【抽出】!$B$3:$O$299,11,FALSE))</f>
        <v/>
      </c>
      <c r="Q122" s="62" t="str">
        <f>IF(ISERROR(VLOOKUP($P$1&amp;$U$1&amp;A122,STEP②【抽出】!$B$3:$O$299,12,FALSE)),"",VLOOKUP($P$1&amp;$U$1&amp;A122,STEP②【抽出】!$B$3:$O$299,12,FALSE))</f>
        <v/>
      </c>
      <c r="R122" s="62"/>
      <c r="S122" s="62"/>
      <c r="T122" s="43" t="str">
        <f>IF(ISERROR(VLOOKUP($P$1&amp;$U$1&amp;A122,STEP②【抽出】!$B$3:$O$299,13,FALSE)),"",VLOOKUP($P$1&amp;$U$1&amp;A122,STEP②【抽出】!$B$3:$O$299,13,FALSE))</f>
        <v/>
      </c>
      <c r="U122" s="44" t="str">
        <f>IF(ISERROR(VLOOKUP($P$1&amp;$U$1&amp;A122,STEP②【抽出】!$B$3:$O$299,14,FALSE)),"",VLOOKUP($P$1&amp;$U$1&amp;A122,STEP②【抽出】!$B$3:$O$299,14,FALSE))</f>
        <v/>
      </c>
      <c r="V122" s="45"/>
      <c r="W122" s="34"/>
    </row>
    <row r="123" spans="1:23" ht="12.75" customHeight="1" thickBot="1" x14ac:dyDescent="0.2">
      <c r="A123" s="46">
        <v>120</v>
      </c>
      <c r="B123" s="60" t="str">
        <f>IF(ISERROR(VLOOKUP($P$1&amp;$U$1&amp;A123,STEP②【抽出】!$B$3:$O$299,6,FALSE)),"",VLOOKUP($P$1&amp;$U$1&amp;A123,STEP②【抽出】!$B$3:$O$299,6,FALSE))</f>
        <v/>
      </c>
      <c r="C123" s="60"/>
      <c r="D123" s="60"/>
      <c r="E123" s="61" t="str">
        <f>IF(ISERROR(VLOOKUP($P$1&amp;$U$1&amp;A123,STEP②【抽出】!$B$3:$O$299,7,FALSE)),"",VLOOKUP($P$1&amp;$U$1&amp;A123,STEP②【抽出】!$B$3:$O$299,7,FALSE))</f>
        <v/>
      </c>
      <c r="F123" s="61"/>
      <c r="G123" s="58" t="str">
        <f>IF(ISERROR(VLOOKUP($P$1&amp;$U$1&amp;A123,STEP②【抽出】!$B$3:$O$299,8,FALSE)),"",VLOOKUP($P$1&amp;$U$1&amp;A123,STEP②【抽出】!$B$3:$O$299,8,FALSE))</f>
        <v/>
      </c>
      <c r="H123" s="58"/>
      <c r="I123" s="61" t="str">
        <f>IF(ISERROR(VLOOKUP($P$1&amp;$U$1&amp;A123,STEP②【抽出】!$B$3:$O$299,9,FALSE)),"",VLOOKUP($P$1&amp;$U$1&amp;A123,STEP②【抽出】!$B$3:$O$299,9,FALSE))</f>
        <v/>
      </c>
      <c r="J123" s="61"/>
      <c r="K123" s="61"/>
      <c r="L123" s="61"/>
      <c r="M123" s="70" t="str">
        <f>IF(ISERROR(VLOOKUP($P$1&amp;$U$1&amp;A123,STEP②【抽出】!$B$3:$O$299,10,FALSE)),"",VLOOKUP($P$1&amp;$U$1&amp;A123,STEP②【抽出】!$B$3:$O$299,10,FALSE))</f>
        <v/>
      </c>
      <c r="N123" s="70"/>
      <c r="O123" s="70"/>
      <c r="P123" s="47" t="str">
        <f>IF(ISERROR(VLOOKUP($P$1&amp;$U$1&amp;A123,STEP②【抽出】!$B$3:$O$299,11,FALSE)),"",VLOOKUP($P$1&amp;$U$1&amp;A123,STEP②【抽出】!$B$3:$O$299,11,FALSE))</f>
        <v/>
      </c>
      <c r="Q123" s="60" t="str">
        <f>IF(ISERROR(VLOOKUP($P$1&amp;$U$1&amp;A123,STEP②【抽出】!$B$3:$O$299,12,FALSE)),"",VLOOKUP($P$1&amp;$U$1&amp;A123,STEP②【抽出】!$B$3:$O$299,12,FALSE))</f>
        <v/>
      </c>
      <c r="R123" s="60"/>
      <c r="S123" s="60"/>
      <c r="T123" s="48" t="str">
        <f>IF(ISERROR(VLOOKUP($P$1&amp;$U$1&amp;A123,STEP②【抽出】!$B$3:$O$299,13,FALSE)),"",VLOOKUP($P$1&amp;$U$1&amp;A123,STEP②【抽出】!$B$3:$O$299,13,FALSE))</f>
        <v/>
      </c>
      <c r="U123" s="49" t="str">
        <f>IF(ISERROR(VLOOKUP($P$1&amp;$U$1&amp;A123,STEP②【抽出】!$B$3:$O$299,14,FALSE)),"",VLOOKUP($P$1&amp;$U$1&amp;A123,STEP②【抽出】!$B$3:$O$299,14,FALSE))</f>
        <v/>
      </c>
      <c r="V123" s="50"/>
      <c r="W123" s="34"/>
    </row>
    <row r="124" spans="1:23" ht="12.75" customHeight="1" x14ac:dyDescent="0.15">
      <c r="A124" s="29">
        <v>121</v>
      </c>
      <c r="B124" s="66" t="str">
        <f>IF(ISERROR(VLOOKUP($P$1&amp;$U$1&amp;A124,STEP②【抽出】!$B$3:$O$299,6,FALSE)),"",VLOOKUP($P$1&amp;$U$1&amp;A124,STEP②【抽出】!$B$3:$O$299,6,FALSE))</f>
        <v/>
      </c>
      <c r="C124" s="66"/>
      <c r="D124" s="66"/>
      <c r="E124" s="67" t="str">
        <f>IF(ISERROR(VLOOKUP($P$1&amp;$U$1&amp;A124,STEP②【抽出】!$B$3:$O$299,7,FALSE)),"",VLOOKUP($P$1&amp;$U$1&amp;A124,STEP②【抽出】!$B$3:$O$299,7,FALSE))</f>
        <v/>
      </c>
      <c r="F124" s="67"/>
      <c r="G124" s="59" t="str">
        <f>IF(ISERROR(VLOOKUP($P$1&amp;$U$1&amp;A124,STEP②【抽出】!$B$3:$O$299,8,FALSE)),"",VLOOKUP($P$1&amp;$U$1&amp;A124,STEP②【抽出】!$B$3:$O$299,8,FALSE))</f>
        <v/>
      </c>
      <c r="H124" s="59"/>
      <c r="I124" s="67" t="str">
        <f>IF(ISERROR(VLOOKUP($P$1&amp;$U$1&amp;A124,STEP②【抽出】!$B$3:$O$299,9,FALSE)),"",VLOOKUP($P$1&amp;$U$1&amp;A124,STEP②【抽出】!$B$3:$O$299,9,FALSE))</f>
        <v/>
      </c>
      <c r="J124" s="67"/>
      <c r="K124" s="67"/>
      <c r="L124" s="67"/>
      <c r="M124" s="71" t="str">
        <f>IF(ISERROR(VLOOKUP($P$1&amp;$U$1&amp;A124,STEP②【抽出】!$B$3:$O$299,10,FALSE)),"",VLOOKUP($P$1&amp;$U$1&amp;A124,STEP②【抽出】!$B$3:$O$299,10,FALSE))</f>
        <v/>
      </c>
      <c r="N124" s="71"/>
      <c r="O124" s="71"/>
      <c r="P124" s="30" t="str">
        <f>IF(ISERROR(VLOOKUP($P$1&amp;$U$1&amp;A124,STEP②【抽出】!$B$3:$O$299,11,FALSE)),"",VLOOKUP($P$1&amp;$U$1&amp;A124,STEP②【抽出】!$B$3:$O$299,11,FALSE))</f>
        <v/>
      </c>
      <c r="Q124" s="66" t="str">
        <f>IF(ISERROR(VLOOKUP($P$1&amp;$U$1&amp;A124,STEP②【抽出】!$B$3:$O$299,12,FALSE)),"",VLOOKUP($P$1&amp;$U$1&amp;A124,STEP②【抽出】!$B$3:$O$299,12,FALSE))</f>
        <v/>
      </c>
      <c r="R124" s="66"/>
      <c r="S124" s="66"/>
      <c r="T124" s="31" t="str">
        <f>IF(ISERROR(VLOOKUP($P$1&amp;$U$1&amp;A124,STEP②【抽出】!$B$3:$O$299,13,FALSE)),"",VLOOKUP($P$1&amp;$U$1&amp;A124,STEP②【抽出】!$B$3:$O$299,13,FALSE))</f>
        <v/>
      </c>
      <c r="U124" s="32" t="str">
        <f>IF(ISERROR(VLOOKUP($P$1&amp;$U$1&amp;A124,STEP②【抽出】!$B$3:$O$299,14,FALSE)),"",VLOOKUP($P$1&amp;$U$1&amp;A124,STEP②【抽出】!$B$3:$O$299,14,FALSE))</f>
        <v/>
      </c>
      <c r="V124" s="33"/>
      <c r="W124" s="34"/>
    </row>
    <row r="125" spans="1:23" ht="12.75" customHeight="1" x14ac:dyDescent="0.15">
      <c r="A125" s="36">
        <v>122</v>
      </c>
      <c r="B125" s="64" t="str">
        <f>IF(ISERROR(VLOOKUP($P$1&amp;$U$1&amp;A125,STEP②【抽出】!$B$3:$O$299,6,FALSE)),"",VLOOKUP($P$1&amp;$U$1&amp;A125,STEP②【抽出】!$B$3:$O$299,6,FALSE))</f>
        <v/>
      </c>
      <c r="C125" s="64"/>
      <c r="D125" s="64"/>
      <c r="E125" s="65" t="str">
        <f>IF(ISERROR(VLOOKUP($P$1&amp;$U$1&amp;A125,STEP②【抽出】!$B$3:$O$299,7,FALSE)),"",VLOOKUP($P$1&amp;$U$1&amp;A125,STEP②【抽出】!$B$3:$O$299,7,FALSE))</f>
        <v/>
      </c>
      <c r="F125" s="65"/>
      <c r="G125" s="56" t="str">
        <f>IF(ISERROR(VLOOKUP($P$1&amp;$U$1&amp;A125,STEP②【抽出】!$B$3:$O$299,8,FALSE)),"",VLOOKUP($P$1&amp;$U$1&amp;A125,STEP②【抽出】!$B$3:$O$299,8,FALSE))</f>
        <v/>
      </c>
      <c r="H125" s="56"/>
      <c r="I125" s="65" t="str">
        <f>IF(ISERROR(VLOOKUP($P$1&amp;$U$1&amp;A125,STEP②【抽出】!$B$3:$O$299,9,FALSE)),"",VLOOKUP($P$1&amp;$U$1&amp;A125,STEP②【抽出】!$B$3:$O$299,9,FALSE))</f>
        <v/>
      </c>
      <c r="J125" s="65"/>
      <c r="K125" s="65"/>
      <c r="L125" s="65"/>
      <c r="M125" s="68" t="str">
        <f>IF(ISERROR(VLOOKUP($P$1&amp;$U$1&amp;A125,STEP②【抽出】!$B$3:$O$299,10,FALSE)),"",VLOOKUP($P$1&amp;$U$1&amp;A125,STEP②【抽出】!$B$3:$O$299,10,FALSE))</f>
        <v/>
      </c>
      <c r="N125" s="68"/>
      <c r="O125" s="68"/>
      <c r="P125" s="37" t="str">
        <f>IF(ISERROR(VLOOKUP($P$1&amp;$U$1&amp;A125,STEP②【抽出】!$B$3:$O$299,11,FALSE)),"",VLOOKUP($P$1&amp;$U$1&amp;A125,STEP②【抽出】!$B$3:$O$299,11,FALSE))</f>
        <v/>
      </c>
      <c r="Q125" s="64" t="str">
        <f>IF(ISERROR(VLOOKUP($P$1&amp;$U$1&amp;A125,STEP②【抽出】!$B$3:$O$299,12,FALSE)),"",VLOOKUP($P$1&amp;$U$1&amp;A125,STEP②【抽出】!$B$3:$O$299,12,FALSE))</f>
        <v/>
      </c>
      <c r="R125" s="64"/>
      <c r="S125" s="64"/>
      <c r="T125" s="38" t="str">
        <f>IF(ISERROR(VLOOKUP($P$1&amp;$U$1&amp;A125,STEP②【抽出】!$B$3:$O$299,13,FALSE)),"",VLOOKUP($P$1&amp;$U$1&amp;A125,STEP②【抽出】!$B$3:$O$299,13,FALSE))</f>
        <v/>
      </c>
      <c r="U125" s="39" t="str">
        <f>IF(ISERROR(VLOOKUP($P$1&amp;$U$1&amp;A125,STEP②【抽出】!$B$3:$O$299,14,FALSE)),"",VLOOKUP($P$1&amp;$U$1&amp;A125,STEP②【抽出】!$B$3:$O$299,14,FALSE))</f>
        <v/>
      </c>
      <c r="V125" s="40"/>
      <c r="W125" s="34"/>
    </row>
    <row r="126" spans="1:23" ht="12.75" customHeight="1" x14ac:dyDescent="0.15">
      <c r="A126" s="41">
        <v>123</v>
      </c>
      <c r="B126" s="62" t="str">
        <f>IF(ISERROR(VLOOKUP($P$1&amp;$U$1&amp;A126,STEP②【抽出】!$B$3:$O$299,6,FALSE)),"",VLOOKUP($P$1&amp;$U$1&amp;A126,STEP②【抽出】!$B$3:$O$299,6,FALSE))</f>
        <v/>
      </c>
      <c r="C126" s="62"/>
      <c r="D126" s="62"/>
      <c r="E126" s="63" t="str">
        <f>IF(ISERROR(VLOOKUP($P$1&amp;$U$1&amp;A126,STEP②【抽出】!$B$3:$O$299,7,FALSE)),"",VLOOKUP($P$1&amp;$U$1&amp;A126,STEP②【抽出】!$B$3:$O$299,7,FALSE))</f>
        <v/>
      </c>
      <c r="F126" s="63"/>
      <c r="G126" s="57" t="str">
        <f>IF(ISERROR(VLOOKUP($P$1&amp;$U$1&amp;A126,STEP②【抽出】!$B$3:$O$299,8,FALSE)),"",VLOOKUP($P$1&amp;$U$1&amp;A126,STEP②【抽出】!$B$3:$O$299,8,FALSE))</f>
        <v/>
      </c>
      <c r="H126" s="57"/>
      <c r="I126" s="63" t="str">
        <f>IF(ISERROR(VLOOKUP($P$1&amp;$U$1&amp;A126,STEP②【抽出】!$B$3:$O$299,9,FALSE)),"",VLOOKUP($P$1&amp;$U$1&amp;A126,STEP②【抽出】!$B$3:$O$299,9,FALSE))</f>
        <v/>
      </c>
      <c r="J126" s="63"/>
      <c r="K126" s="63"/>
      <c r="L126" s="63"/>
      <c r="M126" s="69" t="str">
        <f>IF(ISERROR(VLOOKUP($P$1&amp;$U$1&amp;A126,STEP②【抽出】!$B$3:$O$299,10,FALSE)),"",VLOOKUP($P$1&amp;$U$1&amp;A126,STEP②【抽出】!$B$3:$O$299,10,FALSE))</f>
        <v/>
      </c>
      <c r="N126" s="69"/>
      <c r="O126" s="69"/>
      <c r="P126" s="42" t="str">
        <f>IF(ISERROR(VLOOKUP($P$1&amp;$U$1&amp;A126,STEP②【抽出】!$B$3:$O$299,11,FALSE)),"",VLOOKUP($P$1&amp;$U$1&amp;A126,STEP②【抽出】!$B$3:$O$299,11,FALSE))</f>
        <v/>
      </c>
      <c r="Q126" s="62" t="str">
        <f>IF(ISERROR(VLOOKUP($P$1&amp;$U$1&amp;A126,STEP②【抽出】!$B$3:$O$299,12,FALSE)),"",VLOOKUP($P$1&amp;$U$1&amp;A126,STEP②【抽出】!$B$3:$O$299,12,FALSE))</f>
        <v/>
      </c>
      <c r="R126" s="62"/>
      <c r="S126" s="62"/>
      <c r="T126" s="43" t="str">
        <f>IF(ISERROR(VLOOKUP($P$1&amp;$U$1&amp;A126,STEP②【抽出】!$B$3:$O$299,13,FALSE)),"",VLOOKUP($P$1&amp;$U$1&amp;A126,STEP②【抽出】!$B$3:$O$299,13,FALSE))</f>
        <v/>
      </c>
      <c r="U126" s="44" t="str">
        <f>IF(ISERROR(VLOOKUP($P$1&amp;$U$1&amp;A126,STEP②【抽出】!$B$3:$O$299,14,FALSE)),"",VLOOKUP($P$1&amp;$U$1&amp;A126,STEP②【抽出】!$B$3:$O$299,14,FALSE))</f>
        <v/>
      </c>
      <c r="V126" s="45"/>
      <c r="W126" s="34"/>
    </row>
    <row r="127" spans="1:23" ht="12.75" customHeight="1" x14ac:dyDescent="0.15">
      <c r="A127" s="36">
        <v>124</v>
      </c>
      <c r="B127" s="64" t="str">
        <f>IF(ISERROR(VLOOKUP($P$1&amp;$U$1&amp;A127,STEP②【抽出】!$B$3:$O$299,6,FALSE)),"",VLOOKUP($P$1&amp;$U$1&amp;A127,STEP②【抽出】!$B$3:$O$299,6,FALSE))</f>
        <v/>
      </c>
      <c r="C127" s="64"/>
      <c r="D127" s="64"/>
      <c r="E127" s="65" t="str">
        <f>IF(ISERROR(VLOOKUP($P$1&amp;$U$1&amp;A127,STEP②【抽出】!$B$3:$O$299,7,FALSE)),"",VLOOKUP($P$1&amp;$U$1&amp;A127,STEP②【抽出】!$B$3:$O$299,7,FALSE))</f>
        <v/>
      </c>
      <c r="F127" s="65"/>
      <c r="G127" s="56" t="str">
        <f>IF(ISERROR(VLOOKUP($P$1&amp;$U$1&amp;A127,STEP②【抽出】!$B$3:$O$299,8,FALSE)),"",VLOOKUP($P$1&amp;$U$1&amp;A127,STEP②【抽出】!$B$3:$O$299,8,FALSE))</f>
        <v/>
      </c>
      <c r="H127" s="56"/>
      <c r="I127" s="65" t="str">
        <f>IF(ISERROR(VLOOKUP($P$1&amp;$U$1&amp;A127,STEP②【抽出】!$B$3:$O$299,9,FALSE)),"",VLOOKUP($P$1&amp;$U$1&amp;A127,STEP②【抽出】!$B$3:$O$299,9,FALSE))</f>
        <v/>
      </c>
      <c r="J127" s="65"/>
      <c r="K127" s="65"/>
      <c r="L127" s="65"/>
      <c r="M127" s="68" t="str">
        <f>IF(ISERROR(VLOOKUP($P$1&amp;$U$1&amp;A127,STEP②【抽出】!$B$3:$O$299,10,FALSE)),"",VLOOKUP($P$1&amp;$U$1&amp;A127,STEP②【抽出】!$B$3:$O$299,10,FALSE))</f>
        <v/>
      </c>
      <c r="N127" s="68"/>
      <c r="O127" s="68"/>
      <c r="P127" s="37" t="str">
        <f>IF(ISERROR(VLOOKUP($P$1&amp;$U$1&amp;A127,STEP②【抽出】!$B$3:$O$299,11,FALSE)),"",VLOOKUP($P$1&amp;$U$1&amp;A127,STEP②【抽出】!$B$3:$O$299,11,FALSE))</f>
        <v/>
      </c>
      <c r="Q127" s="64" t="str">
        <f>IF(ISERROR(VLOOKUP($P$1&amp;$U$1&amp;A127,STEP②【抽出】!$B$3:$O$299,12,FALSE)),"",VLOOKUP($P$1&amp;$U$1&amp;A127,STEP②【抽出】!$B$3:$O$299,12,FALSE))</f>
        <v/>
      </c>
      <c r="R127" s="64"/>
      <c r="S127" s="64"/>
      <c r="T127" s="38" t="str">
        <f>IF(ISERROR(VLOOKUP($P$1&amp;$U$1&amp;A127,STEP②【抽出】!$B$3:$O$299,13,FALSE)),"",VLOOKUP($P$1&amp;$U$1&amp;A127,STEP②【抽出】!$B$3:$O$299,13,FALSE))</f>
        <v/>
      </c>
      <c r="U127" s="39" t="str">
        <f>IF(ISERROR(VLOOKUP($P$1&amp;$U$1&amp;A127,STEP②【抽出】!$B$3:$O$299,14,FALSE)),"",VLOOKUP($P$1&amp;$U$1&amp;A127,STEP②【抽出】!$B$3:$O$299,14,FALSE))</f>
        <v/>
      </c>
      <c r="V127" s="40"/>
      <c r="W127" s="34"/>
    </row>
    <row r="128" spans="1:23" ht="12.75" customHeight="1" x14ac:dyDescent="0.15">
      <c r="A128" s="41">
        <v>125</v>
      </c>
      <c r="B128" s="62" t="str">
        <f>IF(ISERROR(VLOOKUP($P$1&amp;$U$1&amp;A128,STEP②【抽出】!$B$3:$O$299,6,FALSE)),"",VLOOKUP($P$1&amp;$U$1&amp;A128,STEP②【抽出】!$B$3:$O$299,6,FALSE))</f>
        <v/>
      </c>
      <c r="C128" s="62"/>
      <c r="D128" s="62"/>
      <c r="E128" s="63" t="str">
        <f>IF(ISERROR(VLOOKUP($P$1&amp;$U$1&amp;A128,STEP②【抽出】!$B$3:$O$299,7,FALSE)),"",VLOOKUP($P$1&amp;$U$1&amp;A128,STEP②【抽出】!$B$3:$O$299,7,FALSE))</f>
        <v/>
      </c>
      <c r="F128" s="63"/>
      <c r="G128" s="57" t="str">
        <f>IF(ISERROR(VLOOKUP($P$1&amp;$U$1&amp;A128,STEP②【抽出】!$B$3:$O$299,8,FALSE)),"",VLOOKUP($P$1&amp;$U$1&amp;A128,STEP②【抽出】!$B$3:$O$299,8,FALSE))</f>
        <v/>
      </c>
      <c r="H128" s="57"/>
      <c r="I128" s="63" t="str">
        <f>IF(ISERROR(VLOOKUP($P$1&amp;$U$1&amp;A128,STEP②【抽出】!$B$3:$O$299,9,FALSE)),"",VLOOKUP($P$1&amp;$U$1&amp;A128,STEP②【抽出】!$B$3:$O$299,9,FALSE))</f>
        <v/>
      </c>
      <c r="J128" s="63"/>
      <c r="K128" s="63"/>
      <c r="L128" s="63"/>
      <c r="M128" s="69" t="str">
        <f>IF(ISERROR(VLOOKUP($P$1&amp;$U$1&amp;A128,STEP②【抽出】!$B$3:$O$299,10,FALSE)),"",VLOOKUP($P$1&amp;$U$1&amp;A128,STEP②【抽出】!$B$3:$O$299,10,FALSE))</f>
        <v/>
      </c>
      <c r="N128" s="69"/>
      <c r="O128" s="69"/>
      <c r="P128" s="42" t="str">
        <f>IF(ISERROR(VLOOKUP($P$1&amp;$U$1&amp;A128,STEP②【抽出】!$B$3:$O$299,11,FALSE)),"",VLOOKUP($P$1&amp;$U$1&amp;A128,STEP②【抽出】!$B$3:$O$299,11,FALSE))</f>
        <v/>
      </c>
      <c r="Q128" s="62" t="str">
        <f>IF(ISERROR(VLOOKUP($P$1&amp;$U$1&amp;A128,STEP②【抽出】!$B$3:$O$299,12,FALSE)),"",VLOOKUP($P$1&amp;$U$1&amp;A128,STEP②【抽出】!$B$3:$O$299,12,FALSE))</f>
        <v/>
      </c>
      <c r="R128" s="62"/>
      <c r="S128" s="62"/>
      <c r="T128" s="43" t="str">
        <f>IF(ISERROR(VLOOKUP($P$1&amp;$U$1&amp;A128,STEP②【抽出】!$B$3:$O$299,13,FALSE)),"",VLOOKUP($P$1&amp;$U$1&amp;A128,STEP②【抽出】!$B$3:$O$299,13,FALSE))</f>
        <v/>
      </c>
      <c r="U128" s="44" t="str">
        <f>IF(ISERROR(VLOOKUP($P$1&amp;$U$1&amp;A128,STEP②【抽出】!$B$3:$O$299,14,FALSE)),"",VLOOKUP($P$1&amp;$U$1&amp;A128,STEP②【抽出】!$B$3:$O$299,14,FALSE))</f>
        <v/>
      </c>
      <c r="V128" s="45"/>
      <c r="W128" s="34"/>
    </row>
    <row r="129" spans="1:23" ht="12.75" customHeight="1" x14ac:dyDescent="0.15">
      <c r="A129" s="36">
        <v>126</v>
      </c>
      <c r="B129" s="64" t="str">
        <f>IF(ISERROR(VLOOKUP($P$1&amp;$U$1&amp;A129,STEP②【抽出】!$B$3:$O$299,6,FALSE)),"",VLOOKUP($P$1&amp;$U$1&amp;A129,STEP②【抽出】!$B$3:$O$299,6,FALSE))</f>
        <v/>
      </c>
      <c r="C129" s="64"/>
      <c r="D129" s="64"/>
      <c r="E129" s="65" t="str">
        <f>IF(ISERROR(VLOOKUP($P$1&amp;$U$1&amp;A129,STEP②【抽出】!$B$3:$O$299,7,FALSE)),"",VLOOKUP($P$1&amp;$U$1&amp;A129,STEP②【抽出】!$B$3:$O$299,7,FALSE))</f>
        <v/>
      </c>
      <c r="F129" s="65"/>
      <c r="G129" s="56" t="str">
        <f>IF(ISERROR(VLOOKUP($P$1&amp;$U$1&amp;A129,STEP②【抽出】!$B$3:$O$299,8,FALSE)),"",VLOOKUP($P$1&amp;$U$1&amp;A129,STEP②【抽出】!$B$3:$O$299,8,FALSE))</f>
        <v/>
      </c>
      <c r="H129" s="56"/>
      <c r="I129" s="65" t="str">
        <f>IF(ISERROR(VLOOKUP($P$1&amp;$U$1&amp;A129,STEP②【抽出】!$B$3:$O$299,9,FALSE)),"",VLOOKUP($P$1&amp;$U$1&amp;A129,STEP②【抽出】!$B$3:$O$299,9,FALSE))</f>
        <v/>
      </c>
      <c r="J129" s="65"/>
      <c r="K129" s="65"/>
      <c r="L129" s="65"/>
      <c r="M129" s="68" t="str">
        <f>IF(ISERROR(VLOOKUP($P$1&amp;$U$1&amp;A129,STEP②【抽出】!$B$3:$O$299,10,FALSE)),"",VLOOKUP($P$1&amp;$U$1&amp;A129,STEP②【抽出】!$B$3:$O$299,10,FALSE))</f>
        <v/>
      </c>
      <c r="N129" s="68"/>
      <c r="O129" s="68"/>
      <c r="P129" s="37" t="str">
        <f>IF(ISERROR(VLOOKUP($P$1&amp;$U$1&amp;A129,STEP②【抽出】!$B$3:$O$299,11,FALSE)),"",VLOOKUP($P$1&amp;$U$1&amp;A129,STEP②【抽出】!$B$3:$O$299,11,FALSE))</f>
        <v/>
      </c>
      <c r="Q129" s="64" t="str">
        <f>IF(ISERROR(VLOOKUP($P$1&amp;$U$1&amp;A129,STEP②【抽出】!$B$3:$O$299,12,FALSE)),"",VLOOKUP($P$1&amp;$U$1&amp;A129,STEP②【抽出】!$B$3:$O$299,12,FALSE))</f>
        <v/>
      </c>
      <c r="R129" s="64"/>
      <c r="S129" s="64"/>
      <c r="T129" s="38" t="str">
        <f>IF(ISERROR(VLOOKUP($P$1&amp;$U$1&amp;A129,STEP②【抽出】!$B$3:$O$299,13,FALSE)),"",VLOOKUP($P$1&amp;$U$1&amp;A129,STEP②【抽出】!$B$3:$O$299,13,FALSE))</f>
        <v/>
      </c>
      <c r="U129" s="39" t="str">
        <f>IF(ISERROR(VLOOKUP($P$1&amp;$U$1&amp;A129,STEP②【抽出】!$B$3:$O$299,14,FALSE)),"",VLOOKUP($P$1&amp;$U$1&amp;A129,STEP②【抽出】!$B$3:$O$299,14,FALSE))</f>
        <v/>
      </c>
      <c r="V129" s="40"/>
      <c r="W129" s="34"/>
    </row>
    <row r="130" spans="1:23" ht="12.75" customHeight="1" x14ac:dyDescent="0.15">
      <c r="A130" s="41">
        <v>127</v>
      </c>
      <c r="B130" s="62" t="str">
        <f>IF(ISERROR(VLOOKUP($P$1&amp;$U$1&amp;A130,STEP②【抽出】!$B$3:$O$299,6,FALSE)),"",VLOOKUP($P$1&amp;$U$1&amp;A130,STEP②【抽出】!$B$3:$O$299,6,FALSE))</f>
        <v/>
      </c>
      <c r="C130" s="62"/>
      <c r="D130" s="62"/>
      <c r="E130" s="63" t="str">
        <f>IF(ISERROR(VLOOKUP($P$1&amp;$U$1&amp;A130,STEP②【抽出】!$B$3:$O$299,7,FALSE)),"",VLOOKUP($P$1&amp;$U$1&amp;A130,STEP②【抽出】!$B$3:$O$299,7,FALSE))</f>
        <v/>
      </c>
      <c r="F130" s="63"/>
      <c r="G130" s="57" t="str">
        <f>IF(ISERROR(VLOOKUP($P$1&amp;$U$1&amp;A130,STEP②【抽出】!$B$3:$O$299,8,FALSE)),"",VLOOKUP($P$1&amp;$U$1&amp;A130,STEP②【抽出】!$B$3:$O$299,8,FALSE))</f>
        <v/>
      </c>
      <c r="H130" s="57"/>
      <c r="I130" s="63" t="str">
        <f>IF(ISERROR(VLOOKUP($P$1&amp;$U$1&amp;A130,STEP②【抽出】!$B$3:$O$299,9,FALSE)),"",VLOOKUP($P$1&amp;$U$1&amp;A130,STEP②【抽出】!$B$3:$O$299,9,FALSE))</f>
        <v/>
      </c>
      <c r="J130" s="63"/>
      <c r="K130" s="63"/>
      <c r="L130" s="63"/>
      <c r="M130" s="69" t="str">
        <f>IF(ISERROR(VLOOKUP($P$1&amp;$U$1&amp;A130,STEP②【抽出】!$B$3:$O$299,10,FALSE)),"",VLOOKUP($P$1&amp;$U$1&amp;A130,STEP②【抽出】!$B$3:$O$299,10,FALSE))</f>
        <v/>
      </c>
      <c r="N130" s="69"/>
      <c r="O130" s="69"/>
      <c r="P130" s="42" t="str">
        <f>IF(ISERROR(VLOOKUP($P$1&amp;$U$1&amp;A130,STEP②【抽出】!$B$3:$O$299,11,FALSE)),"",VLOOKUP($P$1&amp;$U$1&amp;A130,STEP②【抽出】!$B$3:$O$299,11,FALSE))</f>
        <v/>
      </c>
      <c r="Q130" s="62" t="str">
        <f>IF(ISERROR(VLOOKUP($P$1&amp;$U$1&amp;A130,STEP②【抽出】!$B$3:$O$299,12,FALSE)),"",VLOOKUP($P$1&amp;$U$1&amp;A130,STEP②【抽出】!$B$3:$O$299,12,FALSE))</f>
        <v/>
      </c>
      <c r="R130" s="62"/>
      <c r="S130" s="62"/>
      <c r="T130" s="43" t="str">
        <f>IF(ISERROR(VLOOKUP($P$1&amp;$U$1&amp;A130,STEP②【抽出】!$B$3:$O$299,13,FALSE)),"",VLOOKUP($P$1&amp;$U$1&amp;A130,STEP②【抽出】!$B$3:$O$299,13,FALSE))</f>
        <v/>
      </c>
      <c r="U130" s="44" t="str">
        <f>IF(ISERROR(VLOOKUP($P$1&amp;$U$1&amp;A130,STEP②【抽出】!$B$3:$O$299,14,FALSE)),"",VLOOKUP($P$1&amp;$U$1&amp;A130,STEP②【抽出】!$B$3:$O$299,14,FALSE))</f>
        <v/>
      </c>
      <c r="V130" s="45"/>
      <c r="W130" s="34"/>
    </row>
    <row r="131" spans="1:23" ht="12.75" customHeight="1" x14ac:dyDescent="0.15">
      <c r="A131" s="36">
        <v>128</v>
      </c>
      <c r="B131" s="64" t="str">
        <f>IF(ISERROR(VLOOKUP($P$1&amp;$U$1&amp;A131,STEP②【抽出】!$B$3:$O$299,6,FALSE)),"",VLOOKUP($P$1&amp;$U$1&amp;A131,STEP②【抽出】!$B$3:$O$299,6,FALSE))</f>
        <v/>
      </c>
      <c r="C131" s="64"/>
      <c r="D131" s="64"/>
      <c r="E131" s="65" t="str">
        <f>IF(ISERROR(VLOOKUP($P$1&amp;$U$1&amp;A131,STEP②【抽出】!$B$3:$O$299,7,FALSE)),"",VLOOKUP($P$1&amp;$U$1&amp;A131,STEP②【抽出】!$B$3:$O$299,7,FALSE))</f>
        <v/>
      </c>
      <c r="F131" s="65"/>
      <c r="G131" s="56" t="str">
        <f>IF(ISERROR(VLOOKUP($P$1&amp;$U$1&amp;A131,STEP②【抽出】!$B$3:$O$299,8,FALSE)),"",VLOOKUP($P$1&amp;$U$1&amp;A131,STEP②【抽出】!$B$3:$O$299,8,FALSE))</f>
        <v/>
      </c>
      <c r="H131" s="56"/>
      <c r="I131" s="65" t="str">
        <f>IF(ISERROR(VLOOKUP($P$1&amp;$U$1&amp;A131,STEP②【抽出】!$B$3:$O$299,9,FALSE)),"",VLOOKUP($P$1&amp;$U$1&amp;A131,STEP②【抽出】!$B$3:$O$299,9,FALSE))</f>
        <v/>
      </c>
      <c r="J131" s="65"/>
      <c r="K131" s="65"/>
      <c r="L131" s="65"/>
      <c r="M131" s="68" t="str">
        <f>IF(ISERROR(VLOOKUP($P$1&amp;$U$1&amp;A131,STEP②【抽出】!$B$3:$O$299,10,FALSE)),"",VLOOKUP($P$1&amp;$U$1&amp;A131,STEP②【抽出】!$B$3:$O$299,10,FALSE))</f>
        <v/>
      </c>
      <c r="N131" s="68"/>
      <c r="O131" s="68"/>
      <c r="P131" s="37" t="str">
        <f>IF(ISERROR(VLOOKUP($P$1&amp;$U$1&amp;A131,STEP②【抽出】!$B$3:$O$299,11,FALSE)),"",VLOOKUP($P$1&amp;$U$1&amp;A131,STEP②【抽出】!$B$3:$O$299,11,FALSE))</f>
        <v/>
      </c>
      <c r="Q131" s="64" t="str">
        <f>IF(ISERROR(VLOOKUP($P$1&amp;$U$1&amp;A131,STEP②【抽出】!$B$3:$O$299,12,FALSE)),"",VLOOKUP($P$1&amp;$U$1&amp;A131,STEP②【抽出】!$B$3:$O$299,12,FALSE))</f>
        <v/>
      </c>
      <c r="R131" s="64"/>
      <c r="S131" s="64"/>
      <c r="T131" s="38" t="str">
        <f>IF(ISERROR(VLOOKUP($P$1&amp;$U$1&amp;A131,STEP②【抽出】!$B$3:$O$299,13,FALSE)),"",VLOOKUP($P$1&amp;$U$1&amp;A131,STEP②【抽出】!$B$3:$O$299,13,FALSE))</f>
        <v/>
      </c>
      <c r="U131" s="39" t="str">
        <f>IF(ISERROR(VLOOKUP($P$1&amp;$U$1&amp;A131,STEP②【抽出】!$B$3:$O$299,14,FALSE)),"",VLOOKUP($P$1&amp;$U$1&amp;A131,STEP②【抽出】!$B$3:$O$299,14,FALSE))</f>
        <v/>
      </c>
      <c r="V131" s="40"/>
      <c r="W131" s="34"/>
    </row>
    <row r="132" spans="1:23" ht="12.75" customHeight="1" x14ac:dyDescent="0.15">
      <c r="A132" s="41">
        <v>129</v>
      </c>
      <c r="B132" s="62" t="str">
        <f>IF(ISERROR(VLOOKUP($P$1&amp;$U$1&amp;A132,STEP②【抽出】!$B$3:$O$299,6,FALSE)),"",VLOOKUP($P$1&amp;$U$1&amp;A132,STEP②【抽出】!$B$3:$O$299,6,FALSE))</f>
        <v/>
      </c>
      <c r="C132" s="62"/>
      <c r="D132" s="62"/>
      <c r="E132" s="63" t="str">
        <f>IF(ISERROR(VLOOKUP($P$1&amp;$U$1&amp;A132,STEP②【抽出】!$B$3:$O$299,7,FALSE)),"",VLOOKUP($P$1&amp;$U$1&amp;A132,STEP②【抽出】!$B$3:$O$299,7,FALSE))</f>
        <v/>
      </c>
      <c r="F132" s="63"/>
      <c r="G132" s="57" t="str">
        <f>IF(ISERROR(VLOOKUP($P$1&amp;$U$1&amp;A132,STEP②【抽出】!$B$3:$O$299,8,FALSE)),"",VLOOKUP($P$1&amp;$U$1&amp;A132,STEP②【抽出】!$B$3:$O$299,8,FALSE))</f>
        <v/>
      </c>
      <c r="H132" s="57"/>
      <c r="I132" s="63" t="str">
        <f>IF(ISERROR(VLOOKUP($P$1&amp;$U$1&amp;A132,STEP②【抽出】!$B$3:$O$299,9,FALSE)),"",VLOOKUP($P$1&amp;$U$1&amp;A132,STEP②【抽出】!$B$3:$O$299,9,FALSE))</f>
        <v/>
      </c>
      <c r="J132" s="63"/>
      <c r="K132" s="63"/>
      <c r="L132" s="63"/>
      <c r="M132" s="69" t="str">
        <f>IF(ISERROR(VLOOKUP($P$1&amp;$U$1&amp;A132,STEP②【抽出】!$B$3:$O$299,10,FALSE)),"",VLOOKUP($P$1&amp;$U$1&amp;A132,STEP②【抽出】!$B$3:$O$299,10,FALSE))</f>
        <v/>
      </c>
      <c r="N132" s="69"/>
      <c r="O132" s="69"/>
      <c r="P132" s="42" t="str">
        <f>IF(ISERROR(VLOOKUP($P$1&amp;$U$1&amp;A132,STEP②【抽出】!$B$3:$O$299,11,FALSE)),"",VLOOKUP($P$1&amp;$U$1&amp;A132,STEP②【抽出】!$B$3:$O$299,11,FALSE))</f>
        <v/>
      </c>
      <c r="Q132" s="62" t="str">
        <f>IF(ISERROR(VLOOKUP($P$1&amp;$U$1&amp;A132,STEP②【抽出】!$B$3:$O$299,12,FALSE)),"",VLOOKUP($P$1&amp;$U$1&amp;A132,STEP②【抽出】!$B$3:$O$299,12,FALSE))</f>
        <v/>
      </c>
      <c r="R132" s="62"/>
      <c r="S132" s="62"/>
      <c r="T132" s="43" t="str">
        <f>IF(ISERROR(VLOOKUP($P$1&amp;$U$1&amp;A132,STEP②【抽出】!$B$3:$O$299,13,FALSE)),"",VLOOKUP($P$1&amp;$U$1&amp;A132,STEP②【抽出】!$B$3:$O$299,13,FALSE))</f>
        <v/>
      </c>
      <c r="U132" s="44" t="str">
        <f>IF(ISERROR(VLOOKUP($P$1&amp;$U$1&amp;A132,STEP②【抽出】!$B$3:$O$299,14,FALSE)),"",VLOOKUP($P$1&amp;$U$1&amp;A132,STEP②【抽出】!$B$3:$O$299,14,FALSE))</f>
        <v/>
      </c>
      <c r="V132" s="45"/>
      <c r="W132" s="34"/>
    </row>
    <row r="133" spans="1:23" ht="12.75" customHeight="1" thickBot="1" x14ac:dyDescent="0.2">
      <c r="A133" s="46">
        <v>130</v>
      </c>
      <c r="B133" s="60" t="str">
        <f>IF(ISERROR(VLOOKUP($P$1&amp;$U$1&amp;A133,STEP②【抽出】!$B$3:$O$299,6,FALSE)),"",VLOOKUP($P$1&amp;$U$1&amp;A133,STEP②【抽出】!$B$3:$O$299,6,FALSE))</f>
        <v/>
      </c>
      <c r="C133" s="60"/>
      <c r="D133" s="60"/>
      <c r="E133" s="61" t="str">
        <f>IF(ISERROR(VLOOKUP($P$1&amp;$U$1&amp;A133,STEP②【抽出】!$B$3:$O$299,7,FALSE)),"",VLOOKUP($P$1&amp;$U$1&amp;A133,STEP②【抽出】!$B$3:$O$299,7,FALSE))</f>
        <v/>
      </c>
      <c r="F133" s="61"/>
      <c r="G133" s="58" t="str">
        <f>IF(ISERROR(VLOOKUP($P$1&amp;$U$1&amp;A133,STEP②【抽出】!$B$3:$O$299,8,FALSE)),"",VLOOKUP($P$1&amp;$U$1&amp;A133,STEP②【抽出】!$B$3:$O$299,8,FALSE))</f>
        <v/>
      </c>
      <c r="H133" s="58"/>
      <c r="I133" s="61" t="str">
        <f>IF(ISERROR(VLOOKUP($P$1&amp;$U$1&amp;A133,STEP②【抽出】!$B$3:$O$299,9,FALSE)),"",VLOOKUP($P$1&amp;$U$1&amp;A133,STEP②【抽出】!$B$3:$O$299,9,FALSE))</f>
        <v/>
      </c>
      <c r="J133" s="61"/>
      <c r="K133" s="61"/>
      <c r="L133" s="61"/>
      <c r="M133" s="70" t="str">
        <f>IF(ISERROR(VLOOKUP($P$1&amp;$U$1&amp;A133,STEP②【抽出】!$B$3:$O$299,10,FALSE)),"",VLOOKUP($P$1&amp;$U$1&amp;A133,STEP②【抽出】!$B$3:$O$299,10,FALSE))</f>
        <v/>
      </c>
      <c r="N133" s="70"/>
      <c r="O133" s="70"/>
      <c r="P133" s="47" t="str">
        <f>IF(ISERROR(VLOOKUP($P$1&amp;$U$1&amp;A133,STEP②【抽出】!$B$3:$O$299,11,FALSE)),"",VLOOKUP($P$1&amp;$U$1&amp;A133,STEP②【抽出】!$B$3:$O$299,11,FALSE))</f>
        <v/>
      </c>
      <c r="Q133" s="60" t="str">
        <f>IF(ISERROR(VLOOKUP($P$1&amp;$U$1&amp;A133,STEP②【抽出】!$B$3:$O$299,12,FALSE)),"",VLOOKUP($P$1&amp;$U$1&amp;A133,STEP②【抽出】!$B$3:$O$299,12,FALSE))</f>
        <v/>
      </c>
      <c r="R133" s="60"/>
      <c r="S133" s="60"/>
      <c r="T133" s="48" t="str">
        <f>IF(ISERROR(VLOOKUP($P$1&amp;$U$1&amp;A133,STEP②【抽出】!$B$3:$O$299,13,FALSE)),"",VLOOKUP($P$1&amp;$U$1&amp;A133,STEP②【抽出】!$B$3:$O$299,13,FALSE))</f>
        <v/>
      </c>
      <c r="U133" s="49" t="str">
        <f>IF(ISERROR(VLOOKUP($P$1&amp;$U$1&amp;A133,STEP②【抽出】!$B$3:$O$299,14,FALSE)),"",VLOOKUP($P$1&amp;$U$1&amp;A133,STEP②【抽出】!$B$3:$O$299,14,FALSE))</f>
        <v/>
      </c>
      <c r="V133" s="50"/>
      <c r="W133" s="34"/>
    </row>
    <row r="134" spans="1:23" ht="12.75" customHeight="1" x14ac:dyDescent="0.15">
      <c r="A134" s="29">
        <v>131</v>
      </c>
      <c r="B134" s="66" t="str">
        <f>IF(ISERROR(VLOOKUP($P$1&amp;$U$1&amp;A134,STEP②【抽出】!$B$3:$O$299,6,FALSE)),"",VLOOKUP($P$1&amp;$U$1&amp;A134,STEP②【抽出】!$B$3:$O$299,6,FALSE))</f>
        <v/>
      </c>
      <c r="C134" s="66"/>
      <c r="D134" s="66"/>
      <c r="E134" s="67" t="str">
        <f>IF(ISERROR(VLOOKUP($P$1&amp;$U$1&amp;A134,STEP②【抽出】!$B$3:$O$299,7,FALSE)),"",VLOOKUP($P$1&amp;$U$1&amp;A134,STEP②【抽出】!$B$3:$O$299,7,FALSE))</f>
        <v/>
      </c>
      <c r="F134" s="67"/>
      <c r="G134" s="59" t="str">
        <f>IF(ISERROR(VLOOKUP($P$1&amp;$U$1&amp;A134,STEP②【抽出】!$B$3:$O$299,8,FALSE)),"",VLOOKUP($P$1&amp;$U$1&amp;A134,STEP②【抽出】!$B$3:$O$299,8,FALSE))</f>
        <v/>
      </c>
      <c r="H134" s="59"/>
      <c r="I134" s="67" t="str">
        <f>IF(ISERROR(VLOOKUP($P$1&amp;$U$1&amp;A134,STEP②【抽出】!$B$3:$O$299,9,FALSE)),"",VLOOKUP($P$1&amp;$U$1&amp;A134,STEP②【抽出】!$B$3:$O$299,9,FALSE))</f>
        <v/>
      </c>
      <c r="J134" s="67"/>
      <c r="K134" s="67"/>
      <c r="L134" s="67"/>
      <c r="M134" s="71" t="str">
        <f>IF(ISERROR(VLOOKUP($P$1&amp;$U$1&amp;A134,STEP②【抽出】!$B$3:$O$299,10,FALSE)),"",VLOOKUP($P$1&amp;$U$1&amp;A134,STEP②【抽出】!$B$3:$O$299,10,FALSE))</f>
        <v/>
      </c>
      <c r="N134" s="71"/>
      <c r="O134" s="71"/>
      <c r="P134" s="30" t="str">
        <f>IF(ISERROR(VLOOKUP($P$1&amp;$U$1&amp;A134,STEP②【抽出】!$B$3:$O$299,11,FALSE)),"",VLOOKUP($P$1&amp;$U$1&amp;A134,STEP②【抽出】!$B$3:$O$299,11,FALSE))</f>
        <v/>
      </c>
      <c r="Q134" s="66" t="str">
        <f>IF(ISERROR(VLOOKUP($P$1&amp;$U$1&amp;A134,STEP②【抽出】!$B$3:$O$299,12,FALSE)),"",VLOOKUP($P$1&amp;$U$1&amp;A134,STEP②【抽出】!$B$3:$O$299,12,FALSE))</f>
        <v/>
      </c>
      <c r="R134" s="66"/>
      <c r="S134" s="66"/>
      <c r="T134" s="31" t="str">
        <f>IF(ISERROR(VLOOKUP($P$1&amp;$U$1&amp;A134,STEP②【抽出】!$B$3:$O$299,13,FALSE)),"",VLOOKUP($P$1&amp;$U$1&amp;A134,STEP②【抽出】!$B$3:$O$299,13,FALSE))</f>
        <v/>
      </c>
      <c r="U134" s="32" t="str">
        <f>IF(ISERROR(VLOOKUP($P$1&amp;$U$1&amp;A134,STEP②【抽出】!$B$3:$O$299,14,FALSE)),"",VLOOKUP($P$1&amp;$U$1&amp;A134,STEP②【抽出】!$B$3:$O$299,14,FALSE))</f>
        <v/>
      </c>
      <c r="V134" s="33"/>
      <c r="W134" s="34"/>
    </row>
    <row r="135" spans="1:23" ht="12.75" customHeight="1" x14ac:dyDescent="0.15">
      <c r="A135" s="36">
        <v>132</v>
      </c>
      <c r="B135" s="64" t="str">
        <f>IF(ISERROR(VLOOKUP($P$1&amp;$U$1&amp;A135,STEP②【抽出】!$B$3:$O$299,6,FALSE)),"",VLOOKUP($P$1&amp;$U$1&amp;A135,STEP②【抽出】!$B$3:$O$299,6,FALSE))</f>
        <v/>
      </c>
      <c r="C135" s="64"/>
      <c r="D135" s="64"/>
      <c r="E135" s="65" t="str">
        <f>IF(ISERROR(VLOOKUP($P$1&amp;$U$1&amp;A135,STEP②【抽出】!$B$3:$O$299,7,FALSE)),"",VLOOKUP($P$1&amp;$U$1&amp;A135,STEP②【抽出】!$B$3:$O$299,7,FALSE))</f>
        <v/>
      </c>
      <c r="F135" s="65"/>
      <c r="G135" s="56" t="str">
        <f>IF(ISERROR(VLOOKUP($P$1&amp;$U$1&amp;A135,STEP②【抽出】!$B$3:$O$299,8,FALSE)),"",VLOOKUP($P$1&amp;$U$1&amp;A135,STEP②【抽出】!$B$3:$O$299,8,FALSE))</f>
        <v/>
      </c>
      <c r="H135" s="56"/>
      <c r="I135" s="65" t="str">
        <f>IF(ISERROR(VLOOKUP($P$1&amp;$U$1&amp;A135,STEP②【抽出】!$B$3:$O$299,9,FALSE)),"",VLOOKUP($P$1&amp;$U$1&amp;A135,STEP②【抽出】!$B$3:$O$299,9,FALSE))</f>
        <v/>
      </c>
      <c r="J135" s="65"/>
      <c r="K135" s="65"/>
      <c r="L135" s="65"/>
      <c r="M135" s="68" t="str">
        <f>IF(ISERROR(VLOOKUP($P$1&amp;$U$1&amp;A135,STEP②【抽出】!$B$3:$O$299,10,FALSE)),"",VLOOKUP($P$1&amp;$U$1&amp;A135,STEP②【抽出】!$B$3:$O$299,10,FALSE))</f>
        <v/>
      </c>
      <c r="N135" s="68"/>
      <c r="O135" s="68"/>
      <c r="P135" s="37" t="str">
        <f>IF(ISERROR(VLOOKUP($P$1&amp;$U$1&amp;A135,STEP②【抽出】!$B$3:$O$299,11,FALSE)),"",VLOOKUP($P$1&amp;$U$1&amp;A135,STEP②【抽出】!$B$3:$O$299,11,FALSE))</f>
        <v/>
      </c>
      <c r="Q135" s="64" t="str">
        <f>IF(ISERROR(VLOOKUP($P$1&amp;$U$1&amp;A135,STEP②【抽出】!$B$3:$O$299,12,FALSE)),"",VLOOKUP($P$1&amp;$U$1&amp;A135,STEP②【抽出】!$B$3:$O$299,12,FALSE))</f>
        <v/>
      </c>
      <c r="R135" s="64"/>
      <c r="S135" s="64"/>
      <c r="T135" s="38" t="str">
        <f>IF(ISERROR(VLOOKUP($P$1&amp;$U$1&amp;A135,STEP②【抽出】!$B$3:$O$299,13,FALSE)),"",VLOOKUP($P$1&amp;$U$1&amp;A135,STEP②【抽出】!$B$3:$O$299,13,FALSE))</f>
        <v/>
      </c>
      <c r="U135" s="39" t="str">
        <f>IF(ISERROR(VLOOKUP($P$1&amp;$U$1&amp;A135,STEP②【抽出】!$B$3:$O$299,14,FALSE)),"",VLOOKUP($P$1&amp;$U$1&amp;A135,STEP②【抽出】!$B$3:$O$299,14,FALSE))</f>
        <v/>
      </c>
      <c r="V135" s="40"/>
      <c r="W135" s="34"/>
    </row>
    <row r="136" spans="1:23" ht="12.75" customHeight="1" x14ac:dyDescent="0.15">
      <c r="A136" s="41">
        <v>133</v>
      </c>
      <c r="B136" s="62" t="str">
        <f>IF(ISERROR(VLOOKUP($P$1&amp;$U$1&amp;A136,STEP②【抽出】!$B$3:$O$299,6,FALSE)),"",VLOOKUP($P$1&amp;$U$1&amp;A136,STEP②【抽出】!$B$3:$O$299,6,FALSE))</f>
        <v/>
      </c>
      <c r="C136" s="62"/>
      <c r="D136" s="62"/>
      <c r="E136" s="63" t="str">
        <f>IF(ISERROR(VLOOKUP($P$1&amp;$U$1&amp;A136,STEP②【抽出】!$B$3:$O$299,7,FALSE)),"",VLOOKUP($P$1&amp;$U$1&amp;A136,STEP②【抽出】!$B$3:$O$299,7,FALSE))</f>
        <v/>
      </c>
      <c r="F136" s="63"/>
      <c r="G136" s="57" t="str">
        <f>IF(ISERROR(VLOOKUP($P$1&amp;$U$1&amp;A136,STEP②【抽出】!$B$3:$O$299,8,FALSE)),"",VLOOKUP($P$1&amp;$U$1&amp;A136,STEP②【抽出】!$B$3:$O$299,8,FALSE))</f>
        <v/>
      </c>
      <c r="H136" s="57"/>
      <c r="I136" s="63" t="str">
        <f>IF(ISERROR(VLOOKUP($P$1&amp;$U$1&amp;A136,STEP②【抽出】!$B$3:$O$299,9,FALSE)),"",VLOOKUP($P$1&amp;$U$1&amp;A136,STEP②【抽出】!$B$3:$O$299,9,FALSE))</f>
        <v/>
      </c>
      <c r="J136" s="63"/>
      <c r="K136" s="63"/>
      <c r="L136" s="63"/>
      <c r="M136" s="69" t="str">
        <f>IF(ISERROR(VLOOKUP($P$1&amp;$U$1&amp;A136,STEP②【抽出】!$B$3:$O$299,10,FALSE)),"",VLOOKUP($P$1&amp;$U$1&amp;A136,STEP②【抽出】!$B$3:$O$299,10,FALSE))</f>
        <v/>
      </c>
      <c r="N136" s="69"/>
      <c r="O136" s="69"/>
      <c r="P136" s="42" t="str">
        <f>IF(ISERROR(VLOOKUP($P$1&amp;$U$1&amp;A136,STEP②【抽出】!$B$3:$O$299,11,FALSE)),"",VLOOKUP($P$1&amp;$U$1&amp;A136,STEP②【抽出】!$B$3:$O$299,11,FALSE))</f>
        <v/>
      </c>
      <c r="Q136" s="62" t="str">
        <f>IF(ISERROR(VLOOKUP($P$1&amp;$U$1&amp;A136,STEP②【抽出】!$B$3:$O$299,12,FALSE)),"",VLOOKUP($P$1&amp;$U$1&amp;A136,STEP②【抽出】!$B$3:$O$299,12,FALSE))</f>
        <v/>
      </c>
      <c r="R136" s="62"/>
      <c r="S136" s="62"/>
      <c r="T136" s="43" t="str">
        <f>IF(ISERROR(VLOOKUP($P$1&amp;$U$1&amp;A136,STEP②【抽出】!$B$3:$O$299,13,FALSE)),"",VLOOKUP($P$1&amp;$U$1&amp;A136,STEP②【抽出】!$B$3:$O$299,13,FALSE))</f>
        <v/>
      </c>
      <c r="U136" s="44" t="str">
        <f>IF(ISERROR(VLOOKUP($P$1&amp;$U$1&amp;A136,STEP②【抽出】!$B$3:$O$299,14,FALSE)),"",VLOOKUP($P$1&amp;$U$1&amp;A136,STEP②【抽出】!$B$3:$O$299,14,FALSE))</f>
        <v/>
      </c>
      <c r="V136" s="45"/>
      <c r="W136" s="34"/>
    </row>
    <row r="137" spans="1:23" ht="12.75" customHeight="1" x14ac:dyDescent="0.15">
      <c r="A137" s="36">
        <v>134</v>
      </c>
      <c r="B137" s="64" t="str">
        <f>IF(ISERROR(VLOOKUP($P$1&amp;$U$1&amp;A137,STEP②【抽出】!$B$3:$O$299,6,FALSE)),"",VLOOKUP($P$1&amp;$U$1&amp;A137,STEP②【抽出】!$B$3:$O$299,6,FALSE))</f>
        <v/>
      </c>
      <c r="C137" s="64"/>
      <c r="D137" s="64"/>
      <c r="E137" s="65" t="str">
        <f>IF(ISERROR(VLOOKUP($P$1&amp;$U$1&amp;A137,STEP②【抽出】!$B$3:$O$299,7,FALSE)),"",VLOOKUP($P$1&amp;$U$1&amp;A137,STEP②【抽出】!$B$3:$O$299,7,FALSE))</f>
        <v/>
      </c>
      <c r="F137" s="65"/>
      <c r="G137" s="56" t="str">
        <f>IF(ISERROR(VLOOKUP($P$1&amp;$U$1&amp;A137,STEP②【抽出】!$B$3:$O$299,8,FALSE)),"",VLOOKUP($P$1&amp;$U$1&amp;A137,STEP②【抽出】!$B$3:$O$299,8,FALSE))</f>
        <v/>
      </c>
      <c r="H137" s="56"/>
      <c r="I137" s="65" t="str">
        <f>IF(ISERROR(VLOOKUP($P$1&amp;$U$1&amp;A137,STEP②【抽出】!$B$3:$O$299,9,FALSE)),"",VLOOKUP($P$1&amp;$U$1&amp;A137,STEP②【抽出】!$B$3:$O$299,9,FALSE))</f>
        <v/>
      </c>
      <c r="J137" s="65"/>
      <c r="K137" s="65"/>
      <c r="L137" s="65"/>
      <c r="M137" s="68" t="str">
        <f>IF(ISERROR(VLOOKUP($P$1&amp;$U$1&amp;A137,STEP②【抽出】!$B$3:$O$299,10,FALSE)),"",VLOOKUP($P$1&amp;$U$1&amp;A137,STEP②【抽出】!$B$3:$O$299,10,FALSE))</f>
        <v/>
      </c>
      <c r="N137" s="68"/>
      <c r="O137" s="68"/>
      <c r="P137" s="37" t="str">
        <f>IF(ISERROR(VLOOKUP($P$1&amp;$U$1&amp;A137,STEP②【抽出】!$B$3:$O$299,11,FALSE)),"",VLOOKUP($P$1&amp;$U$1&amp;A137,STEP②【抽出】!$B$3:$O$299,11,FALSE))</f>
        <v/>
      </c>
      <c r="Q137" s="64" t="str">
        <f>IF(ISERROR(VLOOKUP($P$1&amp;$U$1&amp;A137,STEP②【抽出】!$B$3:$O$299,12,FALSE)),"",VLOOKUP($P$1&amp;$U$1&amp;A137,STEP②【抽出】!$B$3:$O$299,12,FALSE))</f>
        <v/>
      </c>
      <c r="R137" s="64"/>
      <c r="S137" s="64"/>
      <c r="T137" s="38" t="str">
        <f>IF(ISERROR(VLOOKUP($P$1&amp;$U$1&amp;A137,STEP②【抽出】!$B$3:$O$299,13,FALSE)),"",VLOOKUP($P$1&amp;$U$1&amp;A137,STEP②【抽出】!$B$3:$O$299,13,FALSE))</f>
        <v/>
      </c>
      <c r="U137" s="39" t="str">
        <f>IF(ISERROR(VLOOKUP($P$1&amp;$U$1&amp;A137,STEP②【抽出】!$B$3:$O$299,14,FALSE)),"",VLOOKUP($P$1&amp;$U$1&amp;A137,STEP②【抽出】!$B$3:$O$299,14,FALSE))</f>
        <v/>
      </c>
      <c r="V137" s="40"/>
      <c r="W137" s="34"/>
    </row>
    <row r="138" spans="1:23" ht="12.75" customHeight="1" x14ac:dyDescent="0.15">
      <c r="A138" s="41">
        <v>135</v>
      </c>
      <c r="B138" s="62" t="str">
        <f>IF(ISERROR(VLOOKUP($P$1&amp;$U$1&amp;A138,STEP②【抽出】!$B$3:$O$299,6,FALSE)),"",VLOOKUP($P$1&amp;$U$1&amp;A138,STEP②【抽出】!$B$3:$O$299,6,FALSE))</f>
        <v/>
      </c>
      <c r="C138" s="62"/>
      <c r="D138" s="62"/>
      <c r="E138" s="63" t="str">
        <f>IF(ISERROR(VLOOKUP($P$1&amp;$U$1&amp;A138,STEP②【抽出】!$B$3:$O$299,7,FALSE)),"",VLOOKUP($P$1&amp;$U$1&amp;A138,STEP②【抽出】!$B$3:$O$299,7,FALSE))</f>
        <v/>
      </c>
      <c r="F138" s="63"/>
      <c r="G138" s="57" t="str">
        <f>IF(ISERROR(VLOOKUP($P$1&amp;$U$1&amp;A138,STEP②【抽出】!$B$3:$O$299,8,FALSE)),"",VLOOKUP($P$1&amp;$U$1&amp;A138,STEP②【抽出】!$B$3:$O$299,8,FALSE))</f>
        <v/>
      </c>
      <c r="H138" s="57"/>
      <c r="I138" s="63" t="str">
        <f>IF(ISERROR(VLOOKUP($P$1&amp;$U$1&amp;A138,STEP②【抽出】!$B$3:$O$299,9,FALSE)),"",VLOOKUP($P$1&amp;$U$1&amp;A138,STEP②【抽出】!$B$3:$O$299,9,FALSE))</f>
        <v/>
      </c>
      <c r="J138" s="63"/>
      <c r="K138" s="63"/>
      <c r="L138" s="63"/>
      <c r="M138" s="69" t="str">
        <f>IF(ISERROR(VLOOKUP($P$1&amp;$U$1&amp;A138,STEP②【抽出】!$B$3:$O$299,10,FALSE)),"",VLOOKUP($P$1&amp;$U$1&amp;A138,STEP②【抽出】!$B$3:$O$299,10,FALSE))</f>
        <v/>
      </c>
      <c r="N138" s="69"/>
      <c r="O138" s="69"/>
      <c r="P138" s="42" t="str">
        <f>IF(ISERROR(VLOOKUP($P$1&amp;$U$1&amp;A138,STEP②【抽出】!$B$3:$O$299,11,FALSE)),"",VLOOKUP($P$1&amp;$U$1&amp;A138,STEP②【抽出】!$B$3:$O$299,11,FALSE))</f>
        <v/>
      </c>
      <c r="Q138" s="62" t="str">
        <f>IF(ISERROR(VLOOKUP($P$1&amp;$U$1&amp;A138,STEP②【抽出】!$B$3:$O$299,12,FALSE)),"",VLOOKUP($P$1&amp;$U$1&amp;A138,STEP②【抽出】!$B$3:$O$299,12,FALSE))</f>
        <v/>
      </c>
      <c r="R138" s="62"/>
      <c r="S138" s="62"/>
      <c r="T138" s="43" t="str">
        <f>IF(ISERROR(VLOOKUP($P$1&amp;$U$1&amp;A138,STEP②【抽出】!$B$3:$O$299,13,FALSE)),"",VLOOKUP($P$1&amp;$U$1&amp;A138,STEP②【抽出】!$B$3:$O$299,13,FALSE))</f>
        <v/>
      </c>
      <c r="U138" s="44" t="str">
        <f>IF(ISERROR(VLOOKUP($P$1&amp;$U$1&amp;A138,STEP②【抽出】!$B$3:$O$299,14,FALSE)),"",VLOOKUP($P$1&amp;$U$1&amp;A138,STEP②【抽出】!$B$3:$O$299,14,FALSE))</f>
        <v/>
      </c>
      <c r="V138" s="45"/>
      <c r="W138" s="34"/>
    </row>
    <row r="139" spans="1:23" ht="12.75" customHeight="1" x14ac:dyDescent="0.15">
      <c r="A139" s="36">
        <v>136</v>
      </c>
      <c r="B139" s="64" t="str">
        <f>IF(ISERROR(VLOOKUP($P$1&amp;$U$1&amp;A139,STEP②【抽出】!$B$3:$O$299,6,FALSE)),"",VLOOKUP($P$1&amp;$U$1&amp;A139,STEP②【抽出】!$B$3:$O$299,6,FALSE))</f>
        <v/>
      </c>
      <c r="C139" s="64"/>
      <c r="D139" s="64"/>
      <c r="E139" s="65" t="str">
        <f>IF(ISERROR(VLOOKUP($P$1&amp;$U$1&amp;A139,STEP②【抽出】!$B$3:$O$299,7,FALSE)),"",VLOOKUP($P$1&amp;$U$1&amp;A139,STEP②【抽出】!$B$3:$O$299,7,FALSE))</f>
        <v/>
      </c>
      <c r="F139" s="65"/>
      <c r="G139" s="56" t="str">
        <f>IF(ISERROR(VLOOKUP($P$1&amp;$U$1&amp;A139,STEP②【抽出】!$B$3:$O$299,8,FALSE)),"",VLOOKUP($P$1&amp;$U$1&amp;A139,STEP②【抽出】!$B$3:$O$299,8,FALSE))</f>
        <v/>
      </c>
      <c r="H139" s="56"/>
      <c r="I139" s="65" t="str">
        <f>IF(ISERROR(VLOOKUP($P$1&amp;$U$1&amp;A139,STEP②【抽出】!$B$3:$O$299,9,FALSE)),"",VLOOKUP($P$1&amp;$U$1&amp;A139,STEP②【抽出】!$B$3:$O$299,9,FALSE))</f>
        <v/>
      </c>
      <c r="J139" s="65"/>
      <c r="K139" s="65"/>
      <c r="L139" s="65"/>
      <c r="M139" s="68" t="str">
        <f>IF(ISERROR(VLOOKUP($P$1&amp;$U$1&amp;A139,STEP②【抽出】!$B$3:$O$299,10,FALSE)),"",VLOOKUP($P$1&amp;$U$1&amp;A139,STEP②【抽出】!$B$3:$O$299,10,FALSE))</f>
        <v/>
      </c>
      <c r="N139" s="68"/>
      <c r="O139" s="68"/>
      <c r="P139" s="37" t="str">
        <f>IF(ISERROR(VLOOKUP($P$1&amp;$U$1&amp;A139,STEP②【抽出】!$B$3:$O$299,11,FALSE)),"",VLOOKUP($P$1&amp;$U$1&amp;A139,STEP②【抽出】!$B$3:$O$299,11,FALSE))</f>
        <v/>
      </c>
      <c r="Q139" s="64" t="str">
        <f>IF(ISERROR(VLOOKUP($P$1&amp;$U$1&amp;A139,STEP②【抽出】!$B$3:$O$299,12,FALSE)),"",VLOOKUP($P$1&amp;$U$1&amp;A139,STEP②【抽出】!$B$3:$O$299,12,FALSE))</f>
        <v/>
      </c>
      <c r="R139" s="64"/>
      <c r="S139" s="64"/>
      <c r="T139" s="38" t="str">
        <f>IF(ISERROR(VLOOKUP($P$1&amp;$U$1&amp;A139,STEP②【抽出】!$B$3:$O$299,13,FALSE)),"",VLOOKUP($P$1&amp;$U$1&amp;A139,STEP②【抽出】!$B$3:$O$299,13,FALSE))</f>
        <v/>
      </c>
      <c r="U139" s="39" t="str">
        <f>IF(ISERROR(VLOOKUP($P$1&amp;$U$1&amp;A139,STEP②【抽出】!$B$3:$O$299,14,FALSE)),"",VLOOKUP($P$1&amp;$U$1&amp;A139,STEP②【抽出】!$B$3:$O$299,14,FALSE))</f>
        <v/>
      </c>
      <c r="V139" s="40"/>
      <c r="W139" s="34"/>
    </row>
    <row r="140" spans="1:23" ht="12.75" customHeight="1" x14ac:dyDescent="0.15">
      <c r="A140" s="41">
        <v>137</v>
      </c>
      <c r="B140" s="62" t="str">
        <f>IF(ISERROR(VLOOKUP($P$1&amp;$U$1&amp;A140,STEP②【抽出】!$B$3:$O$299,6,FALSE)),"",VLOOKUP($P$1&amp;$U$1&amp;A140,STEP②【抽出】!$B$3:$O$299,6,FALSE))</f>
        <v/>
      </c>
      <c r="C140" s="62"/>
      <c r="D140" s="62"/>
      <c r="E140" s="63" t="str">
        <f>IF(ISERROR(VLOOKUP($P$1&amp;$U$1&amp;A140,STEP②【抽出】!$B$3:$O$299,7,FALSE)),"",VLOOKUP($P$1&amp;$U$1&amp;A140,STEP②【抽出】!$B$3:$O$299,7,FALSE))</f>
        <v/>
      </c>
      <c r="F140" s="63"/>
      <c r="G140" s="57" t="str">
        <f>IF(ISERROR(VLOOKUP($P$1&amp;$U$1&amp;A140,STEP②【抽出】!$B$3:$O$299,8,FALSE)),"",VLOOKUP($P$1&amp;$U$1&amp;A140,STEP②【抽出】!$B$3:$O$299,8,FALSE))</f>
        <v/>
      </c>
      <c r="H140" s="57"/>
      <c r="I140" s="63" t="str">
        <f>IF(ISERROR(VLOOKUP($P$1&amp;$U$1&amp;A140,STEP②【抽出】!$B$3:$O$299,9,FALSE)),"",VLOOKUP($P$1&amp;$U$1&amp;A140,STEP②【抽出】!$B$3:$O$299,9,FALSE))</f>
        <v/>
      </c>
      <c r="J140" s="63"/>
      <c r="K140" s="63"/>
      <c r="L140" s="63"/>
      <c r="M140" s="69" t="str">
        <f>IF(ISERROR(VLOOKUP($P$1&amp;$U$1&amp;A140,STEP②【抽出】!$B$3:$O$299,10,FALSE)),"",VLOOKUP($P$1&amp;$U$1&amp;A140,STEP②【抽出】!$B$3:$O$299,10,FALSE))</f>
        <v/>
      </c>
      <c r="N140" s="69"/>
      <c r="O140" s="69"/>
      <c r="P140" s="42" t="str">
        <f>IF(ISERROR(VLOOKUP($P$1&amp;$U$1&amp;A140,STEP②【抽出】!$B$3:$O$299,11,FALSE)),"",VLOOKUP($P$1&amp;$U$1&amp;A140,STEP②【抽出】!$B$3:$O$299,11,FALSE))</f>
        <v/>
      </c>
      <c r="Q140" s="62" t="str">
        <f>IF(ISERROR(VLOOKUP($P$1&amp;$U$1&amp;A140,STEP②【抽出】!$B$3:$O$299,12,FALSE)),"",VLOOKUP($P$1&amp;$U$1&amp;A140,STEP②【抽出】!$B$3:$O$299,12,FALSE))</f>
        <v/>
      </c>
      <c r="R140" s="62"/>
      <c r="S140" s="62"/>
      <c r="T140" s="43" t="str">
        <f>IF(ISERROR(VLOOKUP($P$1&amp;$U$1&amp;A140,STEP②【抽出】!$B$3:$O$299,13,FALSE)),"",VLOOKUP($P$1&amp;$U$1&amp;A140,STEP②【抽出】!$B$3:$O$299,13,FALSE))</f>
        <v/>
      </c>
      <c r="U140" s="44" t="str">
        <f>IF(ISERROR(VLOOKUP($P$1&amp;$U$1&amp;A140,STEP②【抽出】!$B$3:$O$299,14,FALSE)),"",VLOOKUP($P$1&amp;$U$1&amp;A140,STEP②【抽出】!$B$3:$O$299,14,FALSE))</f>
        <v/>
      </c>
      <c r="V140" s="45"/>
      <c r="W140" s="34"/>
    </row>
    <row r="141" spans="1:23" ht="12.75" customHeight="1" x14ac:dyDescent="0.15">
      <c r="A141" s="36">
        <v>138</v>
      </c>
      <c r="B141" s="64" t="str">
        <f>IF(ISERROR(VLOOKUP($P$1&amp;$U$1&amp;A141,STEP②【抽出】!$B$3:$O$299,6,FALSE)),"",VLOOKUP($P$1&amp;$U$1&amp;A141,STEP②【抽出】!$B$3:$O$299,6,FALSE))</f>
        <v/>
      </c>
      <c r="C141" s="64"/>
      <c r="D141" s="64"/>
      <c r="E141" s="65" t="str">
        <f>IF(ISERROR(VLOOKUP($P$1&amp;$U$1&amp;A141,STEP②【抽出】!$B$3:$O$299,7,FALSE)),"",VLOOKUP($P$1&amp;$U$1&amp;A141,STEP②【抽出】!$B$3:$O$299,7,FALSE))</f>
        <v/>
      </c>
      <c r="F141" s="65"/>
      <c r="G141" s="56" t="str">
        <f>IF(ISERROR(VLOOKUP($P$1&amp;$U$1&amp;A141,STEP②【抽出】!$B$3:$O$299,8,FALSE)),"",VLOOKUP($P$1&amp;$U$1&amp;A141,STEP②【抽出】!$B$3:$O$299,8,FALSE))</f>
        <v/>
      </c>
      <c r="H141" s="56"/>
      <c r="I141" s="65" t="str">
        <f>IF(ISERROR(VLOOKUP($P$1&amp;$U$1&amp;A141,STEP②【抽出】!$B$3:$O$299,9,FALSE)),"",VLOOKUP($P$1&amp;$U$1&amp;A141,STEP②【抽出】!$B$3:$O$299,9,FALSE))</f>
        <v/>
      </c>
      <c r="J141" s="65"/>
      <c r="K141" s="65"/>
      <c r="L141" s="65"/>
      <c r="M141" s="68" t="str">
        <f>IF(ISERROR(VLOOKUP($P$1&amp;$U$1&amp;A141,STEP②【抽出】!$B$3:$O$299,10,FALSE)),"",VLOOKUP($P$1&amp;$U$1&amp;A141,STEP②【抽出】!$B$3:$O$299,10,FALSE))</f>
        <v/>
      </c>
      <c r="N141" s="68"/>
      <c r="O141" s="68"/>
      <c r="P141" s="37" t="str">
        <f>IF(ISERROR(VLOOKUP($P$1&amp;$U$1&amp;A141,STEP②【抽出】!$B$3:$O$299,11,FALSE)),"",VLOOKUP($P$1&amp;$U$1&amp;A141,STEP②【抽出】!$B$3:$O$299,11,FALSE))</f>
        <v/>
      </c>
      <c r="Q141" s="64" t="str">
        <f>IF(ISERROR(VLOOKUP($P$1&amp;$U$1&amp;A141,STEP②【抽出】!$B$3:$O$299,12,FALSE)),"",VLOOKUP($P$1&amp;$U$1&amp;A141,STEP②【抽出】!$B$3:$O$299,12,FALSE))</f>
        <v/>
      </c>
      <c r="R141" s="64"/>
      <c r="S141" s="64"/>
      <c r="T141" s="38" t="str">
        <f>IF(ISERROR(VLOOKUP($P$1&amp;$U$1&amp;A141,STEP②【抽出】!$B$3:$O$299,13,FALSE)),"",VLOOKUP($P$1&amp;$U$1&amp;A141,STEP②【抽出】!$B$3:$O$299,13,FALSE))</f>
        <v/>
      </c>
      <c r="U141" s="39" t="str">
        <f>IF(ISERROR(VLOOKUP($P$1&amp;$U$1&amp;A141,STEP②【抽出】!$B$3:$O$299,14,FALSE)),"",VLOOKUP($P$1&amp;$U$1&amp;A141,STEP②【抽出】!$B$3:$O$299,14,FALSE))</f>
        <v/>
      </c>
      <c r="V141" s="40"/>
      <c r="W141" s="34"/>
    </row>
    <row r="142" spans="1:23" ht="12.75" customHeight="1" x14ac:dyDescent="0.15">
      <c r="A142" s="41">
        <v>139</v>
      </c>
      <c r="B142" s="62" t="str">
        <f>IF(ISERROR(VLOOKUP($P$1&amp;$U$1&amp;A142,STEP②【抽出】!$B$3:$O$299,6,FALSE)),"",VLOOKUP($P$1&amp;$U$1&amp;A142,STEP②【抽出】!$B$3:$O$299,6,FALSE))</f>
        <v/>
      </c>
      <c r="C142" s="62"/>
      <c r="D142" s="62"/>
      <c r="E142" s="63" t="str">
        <f>IF(ISERROR(VLOOKUP($P$1&amp;$U$1&amp;A142,STEP②【抽出】!$B$3:$O$299,7,FALSE)),"",VLOOKUP($P$1&amp;$U$1&amp;A142,STEP②【抽出】!$B$3:$O$299,7,FALSE))</f>
        <v/>
      </c>
      <c r="F142" s="63"/>
      <c r="G142" s="57" t="str">
        <f>IF(ISERROR(VLOOKUP($P$1&amp;$U$1&amp;A142,STEP②【抽出】!$B$3:$O$299,8,FALSE)),"",VLOOKUP($P$1&amp;$U$1&amp;A142,STEP②【抽出】!$B$3:$O$299,8,FALSE))</f>
        <v/>
      </c>
      <c r="H142" s="57"/>
      <c r="I142" s="63" t="str">
        <f>IF(ISERROR(VLOOKUP($P$1&amp;$U$1&amp;A142,STEP②【抽出】!$B$3:$O$299,9,FALSE)),"",VLOOKUP($P$1&amp;$U$1&amp;A142,STEP②【抽出】!$B$3:$O$299,9,FALSE))</f>
        <v/>
      </c>
      <c r="J142" s="63"/>
      <c r="K142" s="63"/>
      <c r="L142" s="63"/>
      <c r="M142" s="69" t="str">
        <f>IF(ISERROR(VLOOKUP($P$1&amp;$U$1&amp;A142,STEP②【抽出】!$B$3:$O$299,10,FALSE)),"",VLOOKUP($P$1&amp;$U$1&amp;A142,STEP②【抽出】!$B$3:$O$299,10,FALSE))</f>
        <v/>
      </c>
      <c r="N142" s="69"/>
      <c r="O142" s="69"/>
      <c r="P142" s="42" t="str">
        <f>IF(ISERROR(VLOOKUP($P$1&amp;$U$1&amp;A142,STEP②【抽出】!$B$3:$O$299,11,FALSE)),"",VLOOKUP($P$1&amp;$U$1&amp;A142,STEP②【抽出】!$B$3:$O$299,11,FALSE))</f>
        <v/>
      </c>
      <c r="Q142" s="62" t="str">
        <f>IF(ISERROR(VLOOKUP($P$1&amp;$U$1&amp;A142,STEP②【抽出】!$B$3:$O$299,12,FALSE)),"",VLOOKUP($P$1&amp;$U$1&amp;A142,STEP②【抽出】!$B$3:$O$299,12,FALSE))</f>
        <v/>
      </c>
      <c r="R142" s="62"/>
      <c r="S142" s="62"/>
      <c r="T142" s="43" t="str">
        <f>IF(ISERROR(VLOOKUP($P$1&amp;$U$1&amp;A142,STEP②【抽出】!$B$3:$O$299,13,FALSE)),"",VLOOKUP($P$1&amp;$U$1&amp;A142,STEP②【抽出】!$B$3:$O$299,13,FALSE))</f>
        <v/>
      </c>
      <c r="U142" s="44" t="str">
        <f>IF(ISERROR(VLOOKUP($P$1&amp;$U$1&amp;A142,STEP②【抽出】!$B$3:$O$299,14,FALSE)),"",VLOOKUP($P$1&amp;$U$1&amp;A142,STEP②【抽出】!$B$3:$O$299,14,FALSE))</f>
        <v/>
      </c>
      <c r="V142" s="45"/>
      <c r="W142" s="34"/>
    </row>
    <row r="143" spans="1:23" ht="12.75" customHeight="1" thickBot="1" x14ac:dyDescent="0.2">
      <c r="A143" s="46">
        <v>140</v>
      </c>
      <c r="B143" s="60" t="str">
        <f>IF(ISERROR(VLOOKUP($P$1&amp;$U$1&amp;A143,STEP②【抽出】!$B$3:$O$299,6,FALSE)),"",VLOOKUP($P$1&amp;$U$1&amp;A143,STEP②【抽出】!$B$3:$O$299,6,FALSE))</f>
        <v/>
      </c>
      <c r="C143" s="60"/>
      <c r="D143" s="60"/>
      <c r="E143" s="61" t="str">
        <f>IF(ISERROR(VLOOKUP($P$1&amp;$U$1&amp;A143,STEP②【抽出】!$B$3:$O$299,7,FALSE)),"",VLOOKUP($P$1&amp;$U$1&amp;A143,STEP②【抽出】!$B$3:$O$299,7,FALSE))</f>
        <v/>
      </c>
      <c r="F143" s="61"/>
      <c r="G143" s="58" t="str">
        <f>IF(ISERROR(VLOOKUP($P$1&amp;$U$1&amp;A143,STEP②【抽出】!$B$3:$O$299,8,FALSE)),"",VLOOKUP($P$1&amp;$U$1&amp;A143,STEP②【抽出】!$B$3:$O$299,8,FALSE))</f>
        <v/>
      </c>
      <c r="H143" s="58"/>
      <c r="I143" s="61" t="str">
        <f>IF(ISERROR(VLOOKUP($P$1&amp;$U$1&amp;A143,STEP②【抽出】!$B$3:$O$299,9,FALSE)),"",VLOOKUP($P$1&amp;$U$1&amp;A143,STEP②【抽出】!$B$3:$O$299,9,FALSE))</f>
        <v/>
      </c>
      <c r="J143" s="61"/>
      <c r="K143" s="61"/>
      <c r="L143" s="61"/>
      <c r="M143" s="70" t="str">
        <f>IF(ISERROR(VLOOKUP($P$1&amp;$U$1&amp;A143,STEP②【抽出】!$B$3:$O$299,10,FALSE)),"",VLOOKUP($P$1&amp;$U$1&amp;A143,STEP②【抽出】!$B$3:$O$299,10,FALSE))</f>
        <v/>
      </c>
      <c r="N143" s="70"/>
      <c r="O143" s="70"/>
      <c r="P143" s="47" t="str">
        <f>IF(ISERROR(VLOOKUP($P$1&amp;$U$1&amp;A143,STEP②【抽出】!$B$3:$O$299,11,FALSE)),"",VLOOKUP($P$1&amp;$U$1&amp;A143,STEP②【抽出】!$B$3:$O$299,11,FALSE))</f>
        <v/>
      </c>
      <c r="Q143" s="60" t="str">
        <f>IF(ISERROR(VLOOKUP($P$1&amp;$U$1&amp;A143,STEP②【抽出】!$B$3:$O$299,12,FALSE)),"",VLOOKUP($P$1&amp;$U$1&amp;A143,STEP②【抽出】!$B$3:$O$299,12,FALSE))</f>
        <v/>
      </c>
      <c r="R143" s="60"/>
      <c r="S143" s="60"/>
      <c r="T143" s="48" t="str">
        <f>IF(ISERROR(VLOOKUP($P$1&amp;$U$1&amp;A143,STEP②【抽出】!$B$3:$O$299,13,FALSE)),"",VLOOKUP($P$1&amp;$U$1&amp;A143,STEP②【抽出】!$B$3:$O$299,13,FALSE))</f>
        <v/>
      </c>
      <c r="U143" s="49" t="str">
        <f>IF(ISERROR(VLOOKUP($P$1&amp;$U$1&amp;A143,STEP②【抽出】!$B$3:$O$299,14,FALSE)),"",VLOOKUP($P$1&amp;$U$1&amp;A143,STEP②【抽出】!$B$3:$O$299,14,FALSE))</f>
        <v/>
      </c>
      <c r="V143" s="50"/>
      <c r="W143" s="34"/>
    </row>
    <row r="144" spans="1:23" ht="12.75" customHeight="1" x14ac:dyDescent="0.15">
      <c r="A144" s="29">
        <v>141</v>
      </c>
      <c r="B144" s="66" t="str">
        <f>IF(ISERROR(VLOOKUP($P$1&amp;$U$1&amp;A144,STEP②【抽出】!$B$3:$O$299,6,FALSE)),"",VLOOKUP($P$1&amp;$U$1&amp;A144,STEP②【抽出】!$B$3:$O$299,6,FALSE))</f>
        <v/>
      </c>
      <c r="C144" s="66"/>
      <c r="D144" s="66"/>
      <c r="E144" s="67" t="str">
        <f>IF(ISERROR(VLOOKUP($P$1&amp;$U$1&amp;A144,STEP②【抽出】!$B$3:$O$299,7,FALSE)),"",VLOOKUP($P$1&amp;$U$1&amp;A144,STEP②【抽出】!$B$3:$O$299,7,FALSE))</f>
        <v/>
      </c>
      <c r="F144" s="67"/>
      <c r="G144" s="59" t="str">
        <f>IF(ISERROR(VLOOKUP($P$1&amp;$U$1&amp;A144,STEP②【抽出】!$B$3:$O$299,8,FALSE)),"",VLOOKUP($P$1&amp;$U$1&amp;A144,STEP②【抽出】!$B$3:$O$299,8,FALSE))</f>
        <v/>
      </c>
      <c r="H144" s="59"/>
      <c r="I144" s="67" t="str">
        <f>IF(ISERROR(VLOOKUP($P$1&amp;$U$1&amp;A144,STEP②【抽出】!$B$3:$O$299,9,FALSE)),"",VLOOKUP($P$1&amp;$U$1&amp;A144,STEP②【抽出】!$B$3:$O$299,9,FALSE))</f>
        <v/>
      </c>
      <c r="J144" s="67"/>
      <c r="K144" s="67"/>
      <c r="L144" s="67"/>
      <c r="M144" s="71" t="str">
        <f>IF(ISERROR(VLOOKUP($P$1&amp;$U$1&amp;A144,STEP②【抽出】!$B$3:$O$299,10,FALSE)),"",VLOOKUP($P$1&amp;$U$1&amp;A144,STEP②【抽出】!$B$3:$O$299,10,FALSE))</f>
        <v/>
      </c>
      <c r="N144" s="71"/>
      <c r="O144" s="71"/>
      <c r="P144" s="30" t="str">
        <f>IF(ISERROR(VLOOKUP($P$1&amp;$U$1&amp;A144,STEP②【抽出】!$B$3:$O$299,11,FALSE)),"",VLOOKUP($P$1&amp;$U$1&amp;A144,STEP②【抽出】!$B$3:$O$299,11,FALSE))</f>
        <v/>
      </c>
      <c r="Q144" s="66" t="str">
        <f>IF(ISERROR(VLOOKUP($P$1&amp;$U$1&amp;A144,STEP②【抽出】!$B$3:$O$299,12,FALSE)),"",VLOOKUP($P$1&amp;$U$1&amp;A144,STEP②【抽出】!$B$3:$O$299,12,FALSE))</f>
        <v/>
      </c>
      <c r="R144" s="66"/>
      <c r="S144" s="66"/>
      <c r="T144" s="31" t="str">
        <f>IF(ISERROR(VLOOKUP($P$1&amp;$U$1&amp;A144,STEP②【抽出】!$B$3:$O$299,13,FALSE)),"",VLOOKUP($P$1&amp;$U$1&amp;A144,STEP②【抽出】!$B$3:$O$299,13,FALSE))</f>
        <v/>
      </c>
      <c r="U144" s="32" t="str">
        <f>IF(ISERROR(VLOOKUP($P$1&amp;$U$1&amp;A144,STEP②【抽出】!$B$3:$O$299,14,FALSE)),"",VLOOKUP($P$1&amp;$U$1&amp;A144,STEP②【抽出】!$B$3:$O$299,14,FALSE))</f>
        <v/>
      </c>
      <c r="V144" s="33"/>
      <c r="W144" s="34"/>
    </row>
    <row r="145" spans="1:23" ht="12.75" customHeight="1" x14ac:dyDescent="0.15">
      <c r="A145" s="36">
        <v>142</v>
      </c>
      <c r="B145" s="64" t="str">
        <f>IF(ISERROR(VLOOKUP($P$1&amp;$U$1&amp;A145,STEP②【抽出】!$B$3:$O$299,6,FALSE)),"",VLOOKUP($P$1&amp;$U$1&amp;A145,STEP②【抽出】!$B$3:$O$299,6,FALSE))</f>
        <v/>
      </c>
      <c r="C145" s="64"/>
      <c r="D145" s="64"/>
      <c r="E145" s="65" t="str">
        <f>IF(ISERROR(VLOOKUP($P$1&amp;$U$1&amp;A145,STEP②【抽出】!$B$3:$O$299,7,FALSE)),"",VLOOKUP($P$1&amp;$U$1&amp;A145,STEP②【抽出】!$B$3:$O$299,7,FALSE))</f>
        <v/>
      </c>
      <c r="F145" s="65"/>
      <c r="G145" s="56" t="str">
        <f>IF(ISERROR(VLOOKUP($P$1&amp;$U$1&amp;A145,STEP②【抽出】!$B$3:$O$299,8,FALSE)),"",VLOOKUP($P$1&amp;$U$1&amp;A145,STEP②【抽出】!$B$3:$O$299,8,FALSE))</f>
        <v/>
      </c>
      <c r="H145" s="56"/>
      <c r="I145" s="65" t="str">
        <f>IF(ISERROR(VLOOKUP($P$1&amp;$U$1&amp;A145,STEP②【抽出】!$B$3:$O$299,9,FALSE)),"",VLOOKUP($P$1&amp;$U$1&amp;A145,STEP②【抽出】!$B$3:$O$299,9,FALSE))</f>
        <v/>
      </c>
      <c r="J145" s="65"/>
      <c r="K145" s="65"/>
      <c r="L145" s="65"/>
      <c r="M145" s="68" t="str">
        <f>IF(ISERROR(VLOOKUP($P$1&amp;$U$1&amp;A145,STEP②【抽出】!$B$3:$O$299,10,FALSE)),"",VLOOKUP($P$1&amp;$U$1&amp;A145,STEP②【抽出】!$B$3:$O$299,10,FALSE))</f>
        <v/>
      </c>
      <c r="N145" s="68"/>
      <c r="O145" s="68"/>
      <c r="P145" s="37" t="str">
        <f>IF(ISERROR(VLOOKUP($P$1&amp;$U$1&amp;A145,STEP②【抽出】!$B$3:$O$299,11,FALSE)),"",VLOOKUP($P$1&amp;$U$1&amp;A145,STEP②【抽出】!$B$3:$O$299,11,FALSE))</f>
        <v/>
      </c>
      <c r="Q145" s="64" t="str">
        <f>IF(ISERROR(VLOOKUP($P$1&amp;$U$1&amp;A145,STEP②【抽出】!$B$3:$O$299,12,FALSE)),"",VLOOKUP($P$1&amp;$U$1&amp;A145,STEP②【抽出】!$B$3:$O$299,12,FALSE))</f>
        <v/>
      </c>
      <c r="R145" s="64"/>
      <c r="S145" s="64"/>
      <c r="T145" s="38" t="str">
        <f>IF(ISERROR(VLOOKUP($P$1&amp;$U$1&amp;A145,STEP②【抽出】!$B$3:$O$299,13,FALSE)),"",VLOOKUP($P$1&amp;$U$1&amp;A145,STEP②【抽出】!$B$3:$O$299,13,FALSE))</f>
        <v/>
      </c>
      <c r="U145" s="39" t="str">
        <f>IF(ISERROR(VLOOKUP($P$1&amp;$U$1&amp;A145,STEP②【抽出】!$B$3:$O$299,14,FALSE)),"",VLOOKUP($P$1&amp;$U$1&amp;A145,STEP②【抽出】!$B$3:$O$299,14,FALSE))</f>
        <v/>
      </c>
      <c r="V145" s="40"/>
      <c r="W145" s="34"/>
    </row>
    <row r="146" spans="1:23" ht="12.75" customHeight="1" x14ac:dyDescent="0.15">
      <c r="A146" s="41">
        <v>143</v>
      </c>
      <c r="B146" s="62" t="str">
        <f>IF(ISERROR(VLOOKUP($P$1&amp;$U$1&amp;A146,STEP②【抽出】!$B$3:$O$299,6,FALSE)),"",VLOOKUP($P$1&amp;$U$1&amp;A146,STEP②【抽出】!$B$3:$O$299,6,FALSE))</f>
        <v/>
      </c>
      <c r="C146" s="62"/>
      <c r="D146" s="62"/>
      <c r="E146" s="63" t="str">
        <f>IF(ISERROR(VLOOKUP($P$1&amp;$U$1&amp;A146,STEP②【抽出】!$B$3:$O$299,7,FALSE)),"",VLOOKUP($P$1&amp;$U$1&amp;A146,STEP②【抽出】!$B$3:$O$299,7,FALSE))</f>
        <v/>
      </c>
      <c r="F146" s="63"/>
      <c r="G146" s="57" t="str">
        <f>IF(ISERROR(VLOOKUP($P$1&amp;$U$1&amp;A146,STEP②【抽出】!$B$3:$O$299,8,FALSE)),"",VLOOKUP($P$1&amp;$U$1&amp;A146,STEP②【抽出】!$B$3:$O$299,8,FALSE))</f>
        <v/>
      </c>
      <c r="H146" s="57"/>
      <c r="I146" s="63" t="str">
        <f>IF(ISERROR(VLOOKUP($P$1&amp;$U$1&amp;A146,STEP②【抽出】!$B$3:$O$299,9,FALSE)),"",VLOOKUP($P$1&amp;$U$1&amp;A146,STEP②【抽出】!$B$3:$O$299,9,FALSE))</f>
        <v/>
      </c>
      <c r="J146" s="63"/>
      <c r="K146" s="63"/>
      <c r="L146" s="63"/>
      <c r="M146" s="69" t="str">
        <f>IF(ISERROR(VLOOKUP($P$1&amp;$U$1&amp;A146,STEP②【抽出】!$B$3:$O$299,10,FALSE)),"",VLOOKUP($P$1&amp;$U$1&amp;A146,STEP②【抽出】!$B$3:$O$299,10,FALSE))</f>
        <v/>
      </c>
      <c r="N146" s="69"/>
      <c r="O146" s="69"/>
      <c r="P146" s="42" t="str">
        <f>IF(ISERROR(VLOOKUP($P$1&amp;$U$1&amp;A146,STEP②【抽出】!$B$3:$O$299,11,FALSE)),"",VLOOKUP($P$1&amp;$U$1&amp;A146,STEP②【抽出】!$B$3:$O$299,11,FALSE))</f>
        <v/>
      </c>
      <c r="Q146" s="62" t="str">
        <f>IF(ISERROR(VLOOKUP($P$1&amp;$U$1&amp;A146,STEP②【抽出】!$B$3:$O$299,12,FALSE)),"",VLOOKUP($P$1&amp;$U$1&amp;A146,STEP②【抽出】!$B$3:$O$299,12,FALSE))</f>
        <v/>
      </c>
      <c r="R146" s="62"/>
      <c r="S146" s="62"/>
      <c r="T146" s="43" t="str">
        <f>IF(ISERROR(VLOOKUP($P$1&amp;$U$1&amp;A146,STEP②【抽出】!$B$3:$O$299,13,FALSE)),"",VLOOKUP($P$1&amp;$U$1&amp;A146,STEP②【抽出】!$B$3:$O$299,13,FALSE))</f>
        <v/>
      </c>
      <c r="U146" s="44" t="str">
        <f>IF(ISERROR(VLOOKUP($P$1&amp;$U$1&amp;A146,STEP②【抽出】!$B$3:$O$299,14,FALSE)),"",VLOOKUP($P$1&amp;$U$1&amp;A146,STEP②【抽出】!$B$3:$O$299,14,FALSE))</f>
        <v/>
      </c>
      <c r="V146" s="45"/>
      <c r="W146" s="34"/>
    </row>
    <row r="147" spans="1:23" ht="12.75" customHeight="1" x14ac:dyDescent="0.15">
      <c r="A147" s="36">
        <v>144</v>
      </c>
      <c r="B147" s="64" t="str">
        <f>IF(ISERROR(VLOOKUP($P$1&amp;$U$1&amp;A147,STEP②【抽出】!$B$3:$O$299,6,FALSE)),"",VLOOKUP($P$1&amp;$U$1&amp;A147,STEP②【抽出】!$B$3:$O$299,6,FALSE))</f>
        <v/>
      </c>
      <c r="C147" s="64"/>
      <c r="D147" s="64"/>
      <c r="E147" s="65" t="str">
        <f>IF(ISERROR(VLOOKUP($P$1&amp;$U$1&amp;A147,STEP②【抽出】!$B$3:$O$299,7,FALSE)),"",VLOOKUP($P$1&amp;$U$1&amp;A147,STEP②【抽出】!$B$3:$O$299,7,FALSE))</f>
        <v/>
      </c>
      <c r="F147" s="65"/>
      <c r="G147" s="56" t="str">
        <f>IF(ISERROR(VLOOKUP($P$1&amp;$U$1&amp;A147,STEP②【抽出】!$B$3:$O$299,8,FALSE)),"",VLOOKUP($P$1&amp;$U$1&amp;A147,STEP②【抽出】!$B$3:$O$299,8,FALSE))</f>
        <v/>
      </c>
      <c r="H147" s="56"/>
      <c r="I147" s="65" t="str">
        <f>IF(ISERROR(VLOOKUP($P$1&amp;$U$1&amp;A147,STEP②【抽出】!$B$3:$O$299,9,FALSE)),"",VLOOKUP($P$1&amp;$U$1&amp;A147,STEP②【抽出】!$B$3:$O$299,9,FALSE))</f>
        <v/>
      </c>
      <c r="J147" s="65"/>
      <c r="K147" s="65"/>
      <c r="L147" s="65"/>
      <c r="M147" s="68" t="str">
        <f>IF(ISERROR(VLOOKUP($P$1&amp;$U$1&amp;A147,STEP②【抽出】!$B$3:$O$299,10,FALSE)),"",VLOOKUP($P$1&amp;$U$1&amp;A147,STEP②【抽出】!$B$3:$O$299,10,FALSE))</f>
        <v/>
      </c>
      <c r="N147" s="68"/>
      <c r="O147" s="68"/>
      <c r="P147" s="37" t="str">
        <f>IF(ISERROR(VLOOKUP($P$1&amp;$U$1&amp;A147,STEP②【抽出】!$B$3:$O$299,11,FALSE)),"",VLOOKUP($P$1&amp;$U$1&amp;A147,STEP②【抽出】!$B$3:$O$299,11,FALSE))</f>
        <v/>
      </c>
      <c r="Q147" s="64" t="str">
        <f>IF(ISERROR(VLOOKUP($P$1&amp;$U$1&amp;A147,STEP②【抽出】!$B$3:$O$299,12,FALSE)),"",VLOOKUP($P$1&amp;$U$1&amp;A147,STEP②【抽出】!$B$3:$O$299,12,FALSE))</f>
        <v/>
      </c>
      <c r="R147" s="64"/>
      <c r="S147" s="64"/>
      <c r="T147" s="38" t="str">
        <f>IF(ISERROR(VLOOKUP($P$1&amp;$U$1&amp;A147,STEP②【抽出】!$B$3:$O$299,13,FALSE)),"",VLOOKUP($P$1&amp;$U$1&amp;A147,STEP②【抽出】!$B$3:$O$299,13,FALSE))</f>
        <v/>
      </c>
      <c r="U147" s="39" t="str">
        <f>IF(ISERROR(VLOOKUP($P$1&amp;$U$1&amp;A147,STEP②【抽出】!$B$3:$O$299,14,FALSE)),"",VLOOKUP($P$1&amp;$U$1&amp;A147,STEP②【抽出】!$B$3:$O$299,14,FALSE))</f>
        <v/>
      </c>
      <c r="V147" s="40"/>
      <c r="W147" s="34"/>
    </row>
    <row r="148" spans="1:23" ht="12.75" customHeight="1" x14ac:dyDescent="0.15">
      <c r="A148" s="41">
        <v>145</v>
      </c>
      <c r="B148" s="62" t="str">
        <f>IF(ISERROR(VLOOKUP($P$1&amp;$U$1&amp;A148,STEP②【抽出】!$B$3:$O$299,6,FALSE)),"",VLOOKUP($P$1&amp;$U$1&amp;A148,STEP②【抽出】!$B$3:$O$299,6,FALSE))</f>
        <v/>
      </c>
      <c r="C148" s="62"/>
      <c r="D148" s="62"/>
      <c r="E148" s="63" t="str">
        <f>IF(ISERROR(VLOOKUP($P$1&amp;$U$1&amp;A148,STEP②【抽出】!$B$3:$O$299,7,FALSE)),"",VLOOKUP($P$1&amp;$U$1&amp;A148,STEP②【抽出】!$B$3:$O$299,7,FALSE))</f>
        <v/>
      </c>
      <c r="F148" s="63"/>
      <c r="G148" s="57" t="str">
        <f>IF(ISERROR(VLOOKUP($P$1&amp;$U$1&amp;A148,STEP②【抽出】!$B$3:$O$299,8,FALSE)),"",VLOOKUP($P$1&amp;$U$1&amp;A148,STEP②【抽出】!$B$3:$O$299,8,FALSE))</f>
        <v/>
      </c>
      <c r="H148" s="57"/>
      <c r="I148" s="63" t="str">
        <f>IF(ISERROR(VLOOKUP($P$1&amp;$U$1&amp;A148,STEP②【抽出】!$B$3:$O$299,9,FALSE)),"",VLOOKUP($P$1&amp;$U$1&amp;A148,STEP②【抽出】!$B$3:$O$299,9,FALSE))</f>
        <v/>
      </c>
      <c r="J148" s="63"/>
      <c r="K148" s="63"/>
      <c r="L148" s="63"/>
      <c r="M148" s="69" t="str">
        <f>IF(ISERROR(VLOOKUP($P$1&amp;$U$1&amp;A148,STEP②【抽出】!$B$3:$O$299,10,FALSE)),"",VLOOKUP($P$1&amp;$U$1&amp;A148,STEP②【抽出】!$B$3:$O$299,10,FALSE))</f>
        <v/>
      </c>
      <c r="N148" s="69"/>
      <c r="O148" s="69"/>
      <c r="P148" s="42" t="str">
        <f>IF(ISERROR(VLOOKUP($P$1&amp;$U$1&amp;A148,STEP②【抽出】!$B$3:$O$299,11,FALSE)),"",VLOOKUP($P$1&amp;$U$1&amp;A148,STEP②【抽出】!$B$3:$O$299,11,FALSE))</f>
        <v/>
      </c>
      <c r="Q148" s="62" t="str">
        <f>IF(ISERROR(VLOOKUP($P$1&amp;$U$1&amp;A148,STEP②【抽出】!$B$3:$O$299,12,FALSE)),"",VLOOKUP($P$1&amp;$U$1&amp;A148,STEP②【抽出】!$B$3:$O$299,12,FALSE))</f>
        <v/>
      </c>
      <c r="R148" s="62"/>
      <c r="S148" s="62"/>
      <c r="T148" s="43" t="str">
        <f>IF(ISERROR(VLOOKUP($P$1&amp;$U$1&amp;A148,STEP②【抽出】!$B$3:$O$299,13,FALSE)),"",VLOOKUP($P$1&amp;$U$1&amp;A148,STEP②【抽出】!$B$3:$O$299,13,FALSE))</f>
        <v/>
      </c>
      <c r="U148" s="44" t="str">
        <f>IF(ISERROR(VLOOKUP($P$1&amp;$U$1&amp;A148,STEP②【抽出】!$B$3:$O$299,14,FALSE)),"",VLOOKUP($P$1&amp;$U$1&amp;A148,STEP②【抽出】!$B$3:$O$299,14,FALSE))</f>
        <v/>
      </c>
      <c r="V148" s="45"/>
      <c r="W148" s="34"/>
    </row>
    <row r="149" spans="1:23" ht="12.75" customHeight="1" x14ac:dyDescent="0.15">
      <c r="A149" s="36">
        <v>146</v>
      </c>
      <c r="B149" s="64" t="str">
        <f>IF(ISERROR(VLOOKUP($P$1&amp;$U$1&amp;A149,STEP②【抽出】!$B$3:$O$299,6,FALSE)),"",VLOOKUP($P$1&amp;$U$1&amp;A149,STEP②【抽出】!$B$3:$O$299,6,FALSE))</f>
        <v/>
      </c>
      <c r="C149" s="64"/>
      <c r="D149" s="64"/>
      <c r="E149" s="65" t="str">
        <f>IF(ISERROR(VLOOKUP($P$1&amp;$U$1&amp;A149,STEP②【抽出】!$B$3:$O$299,7,FALSE)),"",VLOOKUP($P$1&amp;$U$1&amp;A149,STEP②【抽出】!$B$3:$O$299,7,FALSE))</f>
        <v/>
      </c>
      <c r="F149" s="65"/>
      <c r="G149" s="56" t="str">
        <f>IF(ISERROR(VLOOKUP($P$1&amp;$U$1&amp;A149,STEP②【抽出】!$B$3:$O$299,8,FALSE)),"",VLOOKUP($P$1&amp;$U$1&amp;A149,STEP②【抽出】!$B$3:$O$299,8,FALSE))</f>
        <v/>
      </c>
      <c r="H149" s="56"/>
      <c r="I149" s="65" t="str">
        <f>IF(ISERROR(VLOOKUP($P$1&amp;$U$1&amp;A149,STEP②【抽出】!$B$3:$O$299,9,FALSE)),"",VLOOKUP($P$1&amp;$U$1&amp;A149,STEP②【抽出】!$B$3:$O$299,9,FALSE))</f>
        <v/>
      </c>
      <c r="J149" s="65"/>
      <c r="K149" s="65"/>
      <c r="L149" s="65"/>
      <c r="M149" s="68" t="str">
        <f>IF(ISERROR(VLOOKUP($P$1&amp;$U$1&amp;A149,STEP②【抽出】!$B$3:$O$299,10,FALSE)),"",VLOOKUP($P$1&amp;$U$1&amp;A149,STEP②【抽出】!$B$3:$O$299,10,FALSE))</f>
        <v/>
      </c>
      <c r="N149" s="68"/>
      <c r="O149" s="68"/>
      <c r="P149" s="37" t="str">
        <f>IF(ISERROR(VLOOKUP($P$1&amp;$U$1&amp;A149,STEP②【抽出】!$B$3:$O$299,11,FALSE)),"",VLOOKUP($P$1&amp;$U$1&amp;A149,STEP②【抽出】!$B$3:$O$299,11,FALSE))</f>
        <v/>
      </c>
      <c r="Q149" s="64" t="str">
        <f>IF(ISERROR(VLOOKUP($P$1&amp;$U$1&amp;A149,STEP②【抽出】!$B$3:$O$299,12,FALSE)),"",VLOOKUP($P$1&amp;$U$1&amp;A149,STEP②【抽出】!$B$3:$O$299,12,FALSE))</f>
        <v/>
      </c>
      <c r="R149" s="64"/>
      <c r="S149" s="64"/>
      <c r="T149" s="38" t="str">
        <f>IF(ISERROR(VLOOKUP($P$1&amp;$U$1&amp;A149,STEP②【抽出】!$B$3:$O$299,13,FALSE)),"",VLOOKUP($P$1&amp;$U$1&amp;A149,STEP②【抽出】!$B$3:$O$299,13,FALSE))</f>
        <v/>
      </c>
      <c r="U149" s="39" t="str">
        <f>IF(ISERROR(VLOOKUP($P$1&amp;$U$1&amp;A149,STEP②【抽出】!$B$3:$O$299,14,FALSE)),"",VLOOKUP($P$1&amp;$U$1&amp;A149,STEP②【抽出】!$B$3:$O$299,14,FALSE))</f>
        <v/>
      </c>
      <c r="V149" s="40"/>
      <c r="W149" s="34"/>
    </row>
    <row r="150" spans="1:23" ht="12.75" customHeight="1" x14ac:dyDescent="0.15">
      <c r="A150" s="41">
        <v>147</v>
      </c>
      <c r="B150" s="62" t="str">
        <f>IF(ISERROR(VLOOKUP($P$1&amp;$U$1&amp;A150,STEP②【抽出】!$B$3:$O$299,6,FALSE)),"",VLOOKUP($P$1&amp;$U$1&amp;A150,STEP②【抽出】!$B$3:$O$299,6,FALSE))</f>
        <v/>
      </c>
      <c r="C150" s="62"/>
      <c r="D150" s="62"/>
      <c r="E150" s="63" t="str">
        <f>IF(ISERROR(VLOOKUP($P$1&amp;$U$1&amp;A150,STEP②【抽出】!$B$3:$O$299,7,FALSE)),"",VLOOKUP($P$1&amp;$U$1&amp;A150,STEP②【抽出】!$B$3:$O$299,7,FALSE))</f>
        <v/>
      </c>
      <c r="F150" s="63"/>
      <c r="G150" s="57" t="str">
        <f>IF(ISERROR(VLOOKUP($P$1&amp;$U$1&amp;A150,STEP②【抽出】!$B$3:$O$299,8,FALSE)),"",VLOOKUP($P$1&amp;$U$1&amp;A150,STEP②【抽出】!$B$3:$O$299,8,FALSE))</f>
        <v/>
      </c>
      <c r="H150" s="57"/>
      <c r="I150" s="63" t="str">
        <f>IF(ISERROR(VLOOKUP($P$1&amp;$U$1&amp;A150,STEP②【抽出】!$B$3:$O$299,9,FALSE)),"",VLOOKUP($P$1&amp;$U$1&amp;A150,STEP②【抽出】!$B$3:$O$299,9,FALSE))</f>
        <v/>
      </c>
      <c r="J150" s="63"/>
      <c r="K150" s="63"/>
      <c r="L150" s="63"/>
      <c r="M150" s="69" t="str">
        <f>IF(ISERROR(VLOOKUP($P$1&amp;$U$1&amp;A150,STEP②【抽出】!$B$3:$O$299,10,FALSE)),"",VLOOKUP($P$1&amp;$U$1&amp;A150,STEP②【抽出】!$B$3:$O$299,10,FALSE))</f>
        <v/>
      </c>
      <c r="N150" s="69"/>
      <c r="O150" s="69"/>
      <c r="P150" s="42" t="str">
        <f>IF(ISERROR(VLOOKUP($P$1&amp;$U$1&amp;A150,STEP②【抽出】!$B$3:$O$299,11,FALSE)),"",VLOOKUP($P$1&amp;$U$1&amp;A150,STEP②【抽出】!$B$3:$O$299,11,FALSE))</f>
        <v/>
      </c>
      <c r="Q150" s="62" t="str">
        <f>IF(ISERROR(VLOOKUP($P$1&amp;$U$1&amp;A150,STEP②【抽出】!$B$3:$O$299,12,FALSE)),"",VLOOKUP($P$1&amp;$U$1&amp;A150,STEP②【抽出】!$B$3:$O$299,12,FALSE))</f>
        <v/>
      </c>
      <c r="R150" s="62"/>
      <c r="S150" s="62"/>
      <c r="T150" s="43" t="str">
        <f>IF(ISERROR(VLOOKUP($P$1&amp;$U$1&amp;A150,STEP②【抽出】!$B$3:$O$299,13,FALSE)),"",VLOOKUP($P$1&amp;$U$1&amp;A150,STEP②【抽出】!$B$3:$O$299,13,FALSE))</f>
        <v/>
      </c>
      <c r="U150" s="44" t="str">
        <f>IF(ISERROR(VLOOKUP($P$1&amp;$U$1&amp;A150,STEP②【抽出】!$B$3:$O$299,14,FALSE)),"",VLOOKUP($P$1&amp;$U$1&amp;A150,STEP②【抽出】!$B$3:$O$299,14,FALSE))</f>
        <v/>
      </c>
      <c r="V150" s="45"/>
      <c r="W150" s="34"/>
    </row>
    <row r="151" spans="1:23" ht="12.75" customHeight="1" x14ac:dyDescent="0.15">
      <c r="A151" s="36">
        <v>148</v>
      </c>
      <c r="B151" s="64" t="str">
        <f>IF(ISERROR(VLOOKUP($P$1&amp;$U$1&amp;A151,STEP②【抽出】!$B$3:$O$299,6,FALSE)),"",VLOOKUP($P$1&amp;$U$1&amp;A151,STEP②【抽出】!$B$3:$O$299,6,FALSE))</f>
        <v/>
      </c>
      <c r="C151" s="64"/>
      <c r="D151" s="64"/>
      <c r="E151" s="65" t="str">
        <f>IF(ISERROR(VLOOKUP($P$1&amp;$U$1&amp;A151,STEP②【抽出】!$B$3:$O$299,7,FALSE)),"",VLOOKUP($P$1&amp;$U$1&amp;A151,STEP②【抽出】!$B$3:$O$299,7,FALSE))</f>
        <v/>
      </c>
      <c r="F151" s="65"/>
      <c r="G151" s="56" t="str">
        <f>IF(ISERROR(VLOOKUP($P$1&amp;$U$1&amp;A151,STEP②【抽出】!$B$3:$O$299,8,FALSE)),"",VLOOKUP($P$1&amp;$U$1&amp;A151,STEP②【抽出】!$B$3:$O$299,8,FALSE))</f>
        <v/>
      </c>
      <c r="H151" s="56"/>
      <c r="I151" s="65" t="str">
        <f>IF(ISERROR(VLOOKUP($P$1&amp;$U$1&amp;A151,STEP②【抽出】!$B$3:$O$299,9,FALSE)),"",VLOOKUP($P$1&amp;$U$1&amp;A151,STEP②【抽出】!$B$3:$O$299,9,FALSE))</f>
        <v/>
      </c>
      <c r="J151" s="65"/>
      <c r="K151" s="65"/>
      <c r="L151" s="65"/>
      <c r="M151" s="68" t="str">
        <f>IF(ISERROR(VLOOKUP($P$1&amp;$U$1&amp;A151,STEP②【抽出】!$B$3:$O$299,10,FALSE)),"",VLOOKUP($P$1&amp;$U$1&amp;A151,STEP②【抽出】!$B$3:$O$299,10,FALSE))</f>
        <v/>
      </c>
      <c r="N151" s="68"/>
      <c r="O151" s="68"/>
      <c r="P151" s="37" t="str">
        <f>IF(ISERROR(VLOOKUP($P$1&amp;$U$1&amp;A151,STEP②【抽出】!$B$3:$O$299,11,FALSE)),"",VLOOKUP($P$1&amp;$U$1&amp;A151,STEP②【抽出】!$B$3:$O$299,11,FALSE))</f>
        <v/>
      </c>
      <c r="Q151" s="64" t="str">
        <f>IF(ISERROR(VLOOKUP($P$1&amp;$U$1&amp;A151,STEP②【抽出】!$B$3:$O$299,12,FALSE)),"",VLOOKUP($P$1&amp;$U$1&amp;A151,STEP②【抽出】!$B$3:$O$299,12,FALSE))</f>
        <v/>
      </c>
      <c r="R151" s="64"/>
      <c r="S151" s="64"/>
      <c r="T151" s="38" t="str">
        <f>IF(ISERROR(VLOOKUP($P$1&amp;$U$1&amp;A151,STEP②【抽出】!$B$3:$O$299,13,FALSE)),"",VLOOKUP($P$1&amp;$U$1&amp;A151,STEP②【抽出】!$B$3:$O$299,13,FALSE))</f>
        <v/>
      </c>
      <c r="U151" s="39" t="str">
        <f>IF(ISERROR(VLOOKUP($P$1&amp;$U$1&amp;A151,STEP②【抽出】!$B$3:$O$299,14,FALSE)),"",VLOOKUP($P$1&amp;$U$1&amp;A151,STEP②【抽出】!$B$3:$O$299,14,FALSE))</f>
        <v/>
      </c>
      <c r="V151" s="40"/>
      <c r="W151" s="34"/>
    </row>
    <row r="152" spans="1:23" ht="12.75" customHeight="1" x14ac:dyDescent="0.15">
      <c r="A152" s="41">
        <v>149</v>
      </c>
      <c r="B152" s="62" t="str">
        <f>IF(ISERROR(VLOOKUP($P$1&amp;$U$1&amp;A152,STEP②【抽出】!$B$3:$O$299,6,FALSE)),"",VLOOKUP($P$1&amp;$U$1&amp;A152,STEP②【抽出】!$B$3:$O$299,6,FALSE))</f>
        <v/>
      </c>
      <c r="C152" s="62"/>
      <c r="D152" s="62"/>
      <c r="E152" s="63" t="str">
        <f>IF(ISERROR(VLOOKUP($P$1&amp;$U$1&amp;A152,STEP②【抽出】!$B$3:$O$299,7,FALSE)),"",VLOOKUP($P$1&amp;$U$1&amp;A152,STEP②【抽出】!$B$3:$O$299,7,FALSE))</f>
        <v/>
      </c>
      <c r="F152" s="63"/>
      <c r="G152" s="57" t="str">
        <f>IF(ISERROR(VLOOKUP($P$1&amp;$U$1&amp;A152,STEP②【抽出】!$B$3:$O$299,8,FALSE)),"",VLOOKUP($P$1&amp;$U$1&amp;A152,STEP②【抽出】!$B$3:$O$299,8,FALSE))</f>
        <v/>
      </c>
      <c r="H152" s="57"/>
      <c r="I152" s="63" t="str">
        <f>IF(ISERROR(VLOOKUP($P$1&amp;$U$1&amp;A152,STEP②【抽出】!$B$3:$O$299,9,FALSE)),"",VLOOKUP($P$1&amp;$U$1&amp;A152,STEP②【抽出】!$B$3:$O$299,9,FALSE))</f>
        <v/>
      </c>
      <c r="J152" s="63"/>
      <c r="K152" s="63"/>
      <c r="L152" s="63"/>
      <c r="M152" s="69" t="str">
        <f>IF(ISERROR(VLOOKUP($P$1&amp;$U$1&amp;A152,STEP②【抽出】!$B$3:$O$299,10,FALSE)),"",VLOOKUP($P$1&amp;$U$1&amp;A152,STEP②【抽出】!$B$3:$O$299,10,FALSE))</f>
        <v/>
      </c>
      <c r="N152" s="69"/>
      <c r="O152" s="69"/>
      <c r="P152" s="42" t="str">
        <f>IF(ISERROR(VLOOKUP($P$1&amp;$U$1&amp;A152,STEP②【抽出】!$B$3:$O$299,11,FALSE)),"",VLOOKUP($P$1&amp;$U$1&amp;A152,STEP②【抽出】!$B$3:$O$299,11,FALSE))</f>
        <v/>
      </c>
      <c r="Q152" s="62" t="str">
        <f>IF(ISERROR(VLOOKUP($P$1&amp;$U$1&amp;A152,STEP②【抽出】!$B$3:$O$299,12,FALSE)),"",VLOOKUP($P$1&amp;$U$1&amp;A152,STEP②【抽出】!$B$3:$O$299,12,FALSE))</f>
        <v/>
      </c>
      <c r="R152" s="62"/>
      <c r="S152" s="62"/>
      <c r="T152" s="43" t="str">
        <f>IF(ISERROR(VLOOKUP($P$1&amp;$U$1&amp;A152,STEP②【抽出】!$B$3:$O$299,13,FALSE)),"",VLOOKUP($P$1&amp;$U$1&amp;A152,STEP②【抽出】!$B$3:$O$299,13,FALSE))</f>
        <v/>
      </c>
      <c r="U152" s="44" t="str">
        <f>IF(ISERROR(VLOOKUP($P$1&amp;$U$1&amp;A152,STEP②【抽出】!$B$3:$O$299,14,FALSE)),"",VLOOKUP($P$1&amp;$U$1&amp;A152,STEP②【抽出】!$B$3:$O$299,14,FALSE))</f>
        <v/>
      </c>
      <c r="V152" s="45"/>
      <c r="W152" s="34"/>
    </row>
    <row r="153" spans="1:23" ht="12.75" customHeight="1" thickBot="1" x14ac:dyDescent="0.2">
      <c r="A153" s="46">
        <v>150</v>
      </c>
      <c r="B153" s="60" t="str">
        <f>IF(ISERROR(VLOOKUP($P$1&amp;$U$1&amp;A153,STEP②【抽出】!$B$3:$O$299,6,FALSE)),"",VLOOKUP($P$1&amp;$U$1&amp;A153,STEP②【抽出】!$B$3:$O$299,6,FALSE))</f>
        <v/>
      </c>
      <c r="C153" s="60"/>
      <c r="D153" s="60"/>
      <c r="E153" s="61" t="str">
        <f>IF(ISERROR(VLOOKUP($P$1&amp;$U$1&amp;A153,STEP②【抽出】!$B$3:$O$299,7,FALSE)),"",VLOOKUP($P$1&amp;$U$1&amp;A153,STEP②【抽出】!$B$3:$O$299,7,FALSE))</f>
        <v/>
      </c>
      <c r="F153" s="61"/>
      <c r="G153" s="58" t="str">
        <f>IF(ISERROR(VLOOKUP($P$1&amp;$U$1&amp;A153,STEP②【抽出】!$B$3:$O$299,8,FALSE)),"",VLOOKUP($P$1&amp;$U$1&amp;A153,STEP②【抽出】!$B$3:$O$299,8,FALSE))</f>
        <v/>
      </c>
      <c r="H153" s="58"/>
      <c r="I153" s="61" t="str">
        <f>IF(ISERROR(VLOOKUP($P$1&amp;$U$1&amp;A153,STEP②【抽出】!$B$3:$O$299,9,FALSE)),"",VLOOKUP($P$1&amp;$U$1&amp;A153,STEP②【抽出】!$B$3:$O$299,9,FALSE))</f>
        <v/>
      </c>
      <c r="J153" s="61"/>
      <c r="K153" s="61"/>
      <c r="L153" s="61"/>
      <c r="M153" s="70" t="str">
        <f>IF(ISERROR(VLOOKUP($P$1&amp;$U$1&amp;A153,STEP②【抽出】!$B$3:$O$299,10,FALSE)),"",VLOOKUP($P$1&amp;$U$1&amp;A153,STEP②【抽出】!$B$3:$O$299,10,FALSE))</f>
        <v/>
      </c>
      <c r="N153" s="70"/>
      <c r="O153" s="70"/>
      <c r="P153" s="47" t="str">
        <f>IF(ISERROR(VLOOKUP($P$1&amp;$U$1&amp;A153,STEP②【抽出】!$B$3:$O$299,11,FALSE)),"",VLOOKUP($P$1&amp;$U$1&amp;A153,STEP②【抽出】!$B$3:$O$299,11,FALSE))</f>
        <v/>
      </c>
      <c r="Q153" s="60" t="str">
        <f>IF(ISERROR(VLOOKUP($P$1&amp;$U$1&amp;A153,STEP②【抽出】!$B$3:$O$299,12,FALSE)),"",VLOOKUP($P$1&amp;$U$1&amp;A153,STEP②【抽出】!$B$3:$O$299,12,FALSE))</f>
        <v/>
      </c>
      <c r="R153" s="60"/>
      <c r="S153" s="60"/>
      <c r="T153" s="48" t="str">
        <f>IF(ISERROR(VLOOKUP($P$1&amp;$U$1&amp;A153,STEP②【抽出】!$B$3:$O$299,13,FALSE)),"",VLOOKUP($P$1&amp;$U$1&amp;A153,STEP②【抽出】!$B$3:$O$299,13,FALSE))</f>
        <v/>
      </c>
      <c r="U153" s="49" t="str">
        <f>IF(ISERROR(VLOOKUP($P$1&amp;$U$1&amp;A153,STEP②【抽出】!$B$3:$O$299,14,FALSE)),"",VLOOKUP($P$1&amp;$U$1&amp;A153,STEP②【抽出】!$B$3:$O$299,14,FALSE))</f>
        <v/>
      </c>
      <c r="V153" s="50"/>
      <c r="W153" s="34"/>
    </row>
    <row r="154" spans="1:23" ht="12.75" customHeight="1" x14ac:dyDescent="0.15">
      <c r="A154" s="29">
        <v>151</v>
      </c>
      <c r="B154" s="66" t="str">
        <f>IF(ISERROR(VLOOKUP($P$1&amp;$U$1&amp;A154,STEP②【抽出】!$B$3:$O$299,6,FALSE)),"",VLOOKUP($P$1&amp;$U$1&amp;A154,STEP②【抽出】!$B$3:$O$299,6,FALSE))</f>
        <v/>
      </c>
      <c r="C154" s="66"/>
      <c r="D154" s="66"/>
      <c r="E154" s="67" t="str">
        <f>IF(ISERROR(VLOOKUP($P$1&amp;$U$1&amp;A154,STEP②【抽出】!$B$3:$O$299,7,FALSE)),"",VLOOKUP($P$1&amp;$U$1&amp;A154,STEP②【抽出】!$B$3:$O$299,7,FALSE))</f>
        <v/>
      </c>
      <c r="F154" s="67"/>
      <c r="G154" s="59" t="str">
        <f>IF(ISERROR(VLOOKUP($P$1&amp;$U$1&amp;A154,STEP②【抽出】!$B$3:$O$299,8,FALSE)),"",VLOOKUP($P$1&amp;$U$1&amp;A154,STEP②【抽出】!$B$3:$O$299,8,FALSE))</f>
        <v/>
      </c>
      <c r="H154" s="59"/>
      <c r="I154" s="67" t="str">
        <f>IF(ISERROR(VLOOKUP($P$1&amp;$U$1&amp;A154,STEP②【抽出】!$B$3:$O$299,9,FALSE)),"",VLOOKUP($P$1&amp;$U$1&amp;A154,STEP②【抽出】!$B$3:$O$299,9,FALSE))</f>
        <v/>
      </c>
      <c r="J154" s="67"/>
      <c r="K154" s="67"/>
      <c r="L154" s="67"/>
      <c r="M154" s="71" t="str">
        <f>IF(ISERROR(VLOOKUP($P$1&amp;$U$1&amp;A154,STEP②【抽出】!$B$3:$O$299,10,FALSE)),"",VLOOKUP($P$1&amp;$U$1&amp;A154,STEP②【抽出】!$B$3:$O$299,10,FALSE))</f>
        <v/>
      </c>
      <c r="N154" s="71"/>
      <c r="O154" s="71"/>
      <c r="P154" s="30" t="str">
        <f>IF(ISERROR(VLOOKUP($P$1&amp;$U$1&amp;A154,STEP②【抽出】!$B$3:$O$299,11,FALSE)),"",VLOOKUP($P$1&amp;$U$1&amp;A154,STEP②【抽出】!$B$3:$O$299,11,FALSE))</f>
        <v/>
      </c>
      <c r="Q154" s="66" t="str">
        <f>IF(ISERROR(VLOOKUP($P$1&amp;$U$1&amp;A154,STEP②【抽出】!$B$3:$O$299,12,FALSE)),"",VLOOKUP($P$1&amp;$U$1&amp;A154,STEP②【抽出】!$B$3:$O$299,12,FALSE))</f>
        <v/>
      </c>
      <c r="R154" s="66"/>
      <c r="S154" s="66"/>
      <c r="T154" s="31" t="str">
        <f>IF(ISERROR(VLOOKUP($P$1&amp;$U$1&amp;A154,STEP②【抽出】!$B$3:$O$299,13,FALSE)),"",VLOOKUP($P$1&amp;$U$1&amp;A154,STEP②【抽出】!$B$3:$O$299,13,FALSE))</f>
        <v/>
      </c>
      <c r="U154" s="32" t="str">
        <f>IF(ISERROR(VLOOKUP($P$1&amp;$U$1&amp;A154,STEP②【抽出】!$B$3:$O$299,14,FALSE)),"",VLOOKUP($P$1&amp;$U$1&amp;A154,STEP②【抽出】!$B$3:$O$299,14,FALSE))</f>
        <v/>
      </c>
      <c r="V154" s="33"/>
      <c r="W154" s="34"/>
    </row>
    <row r="155" spans="1:23" ht="12.75" customHeight="1" x14ac:dyDescent="0.15">
      <c r="A155" s="36">
        <v>152</v>
      </c>
      <c r="B155" s="64" t="str">
        <f>IF(ISERROR(VLOOKUP($P$1&amp;$U$1&amp;A155,STEP②【抽出】!$B$3:$O$299,6,FALSE)),"",VLOOKUP($P$1&amp;$U$1&amp;A155,STEP②【抽出】!$B$3:$O$299,6,FALSE))</f>
        <v/>
      </c>
      <c r="C155" s="64"/>
      <c r="D155" s="64"/>
      <c r="E155" s="65" t="str">
        <f>IF(ISERROR(VLOOKUP($P$1&amp;$U$1&amp;A155,STEP②【抽出】!$B$3:$O$299,7,FALSE)),"",VLOOKUP($P$1&amp;$U$1&amp;A155,STEP②【抽出】!$B$3:$O$299,7,FALSE))</f>
        <v/>
      </c>
      <c r="F155" s="65"/>
      <c r="G155" s="56" t="str">
        <f>IF(ISERROR(VLOOKUP($P$1&amp;$U$1&amp;A155,STEP②【抽出】!$B$3:$O$299,8,FALSE)),"",VLOOKUP($P$1&amp;$U$1&amp;A155,STEP②【抽出】!$B$3:$O$299,8,FALSE))</f>
        <v/>
      </c>
      <c r="H155" s="56"/>
      <c r="I155" s="65" t="str">
        <f>IF(ISERROR(VLOOKUP($P$1&amp;$U$1&amp;A155,STEP②【抽出】!$B$3:$O$299,9,FALSE)),"",VLOOKUP($P$1&amp;$U$1&amp;A155,STEP②【抽出】!$B$3:$O$299,9,FALSE))</f>
        <v/>
      </c>
      <c r="J155" s="65"/>
      <c r="K155" s="65"/>
      <c r="L155" s="65"/>
      <c r="M155" s="68" t="str">
        <f>IF(ISERROR(VLOOKUP($P$1&amp;$U$1&amp;A155,STEP②【抽出】!$B$3:$O$299,10,FALSE)),"",VLOOKUP($P$1&amp;$U$1&amp;A155,STEP②【抽出】!$B$3:$O$299,10,FALSE))</f>
        <v/>
      </c>
      <c r="N155" s="68"/>
      <c r="O155" s="68"/>
      <c r="P155" s="37" t="str">
        <f>IF(ISERROR(VLOOKUP($P$1&amp;$U$1&amp;A155,STEP②【抽出】!$B$3:$O$299,11,FALSE)),"",VLOOKUP($P$1&amp;$U$1&amp;A155,STEP②【抽出】!$B$3:$O$299,11,FALSE))</f>
        <v/>
      </c>
      <c r="Q155" s="64" t="str">
        <f>IF(ISERROR(VLOOKUP($P$1&amp;$U$1&amp;A155,STEP②【抽出】!$B$3:$O$299,12,FALSE)),"",VLOOKUP($P$1&amp;$U$1&amp;A155,STEP②【抽出】!$B$3:$O$299,12,FALSE))</f>
        <v/>
      </c>
      <c r="R155" s="64"/>
      <c r="S155" s="64"/>
      <c r="T155" s="38" t="str">
        <f>IF(ISERROR(VLOOKUP($P$1&amp;$U$1&amp;A155,STEP②【抽出】!$B$3:$O$299,13,FALSE)),"",VLOOKUP($P$1&amp;$U$1&amp;A155,STEP②【抽出】!$B$3:$O$299,13,FALSE))</f>
        <v/>
      </c>
      <c r="U155" s="39" t="str">
        <f>IF(ISERROR(VLOOKUP($P$1&amp;$U$1&amp;A155,STEP②【抽出】!$B$3:$O$299,14,FALSE)),"",VLOOKUP($P$1&amp;$U$1&amp;A155,STEP②【抽出】!$B$3:$O$299,14,FALSE))</f>
        <v/>
      </c>
      <c r="V155" s="40"/>
      <c r="W155" s="34"/>
    </row>
    <row r="156" spans="1:23" ht="12.75" customHeight="1" x14ac:dyDescent="0.15">
      <c r="A156" s="41">
        <v>153</v>
      </c>
      <c r="B156" s="62" t="str">
        <f>IF(ISERROR(VLOOKUP($P$1&amp;$U$1&amp;A156,STEP②【抽出】!$B$3:$O$299,6,FALSE)),"",VLOOKUP($P$1&amp;$U$1&amp;A156,STEP②【抽出】!$B$3:$O$299,6,FALSE))</f>
        <v/>
      </c>
      <c r="C156" s="62"/>
      <c r="D156" s="62"/>
      <c r="E156" s="63" t="str">
        <f>IF(ISERROR(VLOOKUP($P$1&amp;$U$1&amp;A156,STEP②【抽出】!$B$3:$O$299,7,FALSE)),"",VLOOKUP($P$1&amp;$U$1&amp;A156,STEP②【抽出】!$B$3:$O$299,7,FALSE))</f>
        <v/>
      </c>
      <c r="F156" s="63"/>
      <c r="G156" s="57" t="str">
        <f>IF(ISERROR(VLOOKUP($P$1&amp;$U$1&amp;A156,STEP②【抽出】!$B$3:$O$299,8,FALSE)),"",VLOOKUP($P$1&amp;$U$1&amp;A156,STEP②【抽出】!$B$3:$O$299,8,FALSE))</f>
        <v/>
      </c>
      <c r="H156" s="57"/>
      <c r="I156" s="63" t="str">
        <f>IF(ISERROR(VLOOKUP($P$1&amp;$U$1&amp;A156,STEP②【抽出】!$B$3:$O$299,9,FALSE)),"",VLOOKUP($P$1&amp;$U$1&amp;A156,STEP②【抽出】!$B$3:$O$299,9,FALSE))</f>
        <v/>
      </c>
      <c r="J156" s="63"/>
      <c r="K156" s="63"/>
      <c r="L156" s="63"/>
      <c r="M156" s="69" t="str">
        <f>IF(ISERROR(VLOOKUP($P$1&amp;$U$1&amp;A156,STEP②【抽出】!$B$3:$O$299,10,FALSE)),"",VLOOKUP($P$1&amp;$U$1&amp;A156,STEP②【抽出】!$B$3:$O$299,10,FALSE))</f>
        <v/>
      </c>
      <c r="N156" s="69"/>
      <c r="O156" s="69"/>
      <c r="P156" s="42" t="str">
        <f>IF(ISERROR(VLOOKUP($P$1&amp;$U$1&amp;A156,STEP②【抽出】!$B$3:$O$299,11,FALSE)),"",VLOOKUP($P$1&amp;$U$1&amp;A156,STEP②【抽出】!$B$3:$O$299,11,FALSE))</f>
        <v/>
      </c>
      <c r="Q156" s="62" t="str">
        <f>IF(ISERROR(VLOOKUP($P$1&amp;$U$1&amp;A156,STEP②【抽出】!$B$3:$O$299,12,FALSE)),"",VLOOKUP($P$1&amp;$U$1&amp;A156,STEP②【抽出】!$B$3:$O$299,12,FALSE))</f>
        <v/>
      </c>
      <c r="R156" s="62"/>
      <c r="S156" s="62"/>
      <c r="T156" s="43" t="str">
        <f>IF(ISERROR(VLOOKUP($P$1&amp;$U$1&amp;A156,STEP②【抽出】!$B$3:$O$299,13,FALSE)),"",VLOOKUP($P$1&amp;$U$1&amp;A156,STEP②【抽出】!$B$3:$O$299,13,FALSE))</f>
        <v/>
      </c>
      <c r="U156" s="44" t="str">
        <f>IF(ISERROR(VLOOKUP($P$1&amp;$U$1&amp;A156,STEP②【抽出】!$B$3:$O$299,14,FALSE)),"",VLOOKUP($P$1&amp;$U$1&amp;A156,STEP②【抽出】!$B$3:$O$299,14,FALSE))</f>
        <v/>
      </c>
      <c r="V156" s="45"/>
      <c r="W156" s="34"/>
    </row>
    <row r="157" spans="1:23" ht="12.75" customHeight="1" x14ac:dyDescent="0.15">
      <c r="A157" s="36">
        <v>154</v>
      </c>
      <c r="B157" s="64" t="str">
        <f>IF(ISERROR(VLOOKUP($P$1&amp;$U$1&amp;A157,STEP②【抽出】!$B$3:$O$299,6,FALSE)),"",VLOOKUP($P$1&amp;$U$1&amp;A157,STEP②【抽出】!$B$3:$O$299,6,FALSE))</f>
        <v/>
      </c>
      <c r="C157" s="64"/>
      <c r="D157" s="64"/>
      <c r="E157" s="65" t="str">
        <f>IF(ISERROR(VLOOKUP($P$1&amp;$U$1&amp;A157,STEP②【抽出】!$B$3:$O$299,7,FALSE)),"",VLOOKUP($P$1&amp;$U$1&amp;A157,STEP②【抽出】!$B$3:$O$299,7,FALSE))</f>
        <v/>
      </c>
      <c r="F157" s="65"/>
      <c r="G157" s="56" t="str">
        <f>IF(ISERROR(VLOOKUP($P$1&amp;$U$1&amp;A157,STEP②【抽出】!$B$3:$O$299,8,FALSE)),"",VLOOKUP($P$1&amp;$U$1&amp;A157,STEP②【抽出】!$B$3:$O$299,8,FALSE))</f>
        <v/>
      </c>
      <c r="H157" s="56"/>
      <c r="I157" s="65" t="str">
        <f>IF(ISERROR(VLOOKUP($P$1&amp;$U$1&amp;A157,STEP②【抽出】!$B$3:$O$299,9,FALSE)),"",VLOOKUP($P$1&amp;$U$1&amp;A157,STEP②【抽出】!$B$3:$O$299,9,FALSE))</f>
        <v/>
      </c>
      <c r="J157" s="65"/>
      <c r="K157" s="65"/>
      <c r="L157" s="65"/>
      <c r="M157" s="68" t="str">
        <f>IF(ISERROR(VLOOKUP($P$1&amp;$U$1&amp;A157,STEP②【抽出】!$B$3:$O$299,10,FALSE)),"",VLOOKUP($P$1&amp;$U$1&amp;A157,STEP②【抽出】!$B$3:$O$299,10,FALSE))</f>
        <v/>
      </c>
      <c r="N157" s="68"/>
      <c r="O157" s="68"/>
      <c r="P157" s="37" t="str">
        <f>IF(ISERROR(VLOOKUP($P$1&amp;$U$1&amp;A157,STEP②【抽出】!$B$3:$O$299,11,FALSE)),"",VLOOKUP($P$1&amp;$U$1&amp;A157,STEP②【抽出】!$B$3:$O$299,11,FALSE))</f>
        <v/>
      </c>
      <c r="Q157" s="64" t="str">
        <f>IF(ISERROR(VLOOKUP($P$1&amp;$U$1&amp;A157,STEP②【抽出】!$B$3:$O$299,12,FALSE)),"",VLOOKUP($P$1&amp;$U$1&amp;A157,STEP②【抽出】!$B$3:$O$299,12,FALSE))</f>
        <v/>
      </c>
      <c r="R157" s="64"/>
      <c r="S157" s="64"/>
      <c r="T157" s="38" t="str">
        <f>IF(ISERROR(VLOOKUP($P$1&amp;$U$1&amp;A157,STEP②【抽出】!$B$3:$O$299,13,FALSE)),"",VLOOKUP($P$1&amp;$U$1&amp;A157,STEP②【抽出】!$B$3:$O$299,13,FALSE))</f>
        <v/>
      </c>
      <c r="U157" s="39" t="str">
        <f>IF(ISERROR(VLOOKUP($P$1&amp;$U$1&amp;A157,STEP②【抽出】!$B$3:$O$299,14,FALSE)),"",VLOOKUP($P$1&amp;$U$1&amp;A157,STEP②【抽出】!$B$3:$O$299,14,FALSE))</f>
        <v/>
      </c>
      <c r="V157" s="40"/>
      <c r="W157" s="34"/>
    </row>
    <row r="158" spans="1:23" ht="12.75" customHeight="1" x14ac:dyDescent="0.15">
      <c r="A158" s="41">
        <v>155</v>
      </c>
      <c r="B158" s="62" t="str">
        <f>IF(ISERROR(VLOOKUP($P$1&amp;$U$1&amp;A158,STEP②【抽出】!$B$3:$O$299,6,FALSE)),"",VLOOKUP($P$1&amp;$U$1&amp;A158,STEP②【抽出】!$B$3:$O$299,6,FALSE))</f>
        <v/>
      </c>
      <c r="C158" s="62"/>
      <c r="D158" s="62"/>
      <c r="E158" s="63" t="str">
        <f>IF(ISERROR(VLOOKUP($P$1&amp;$U$1&amp;A158,STEP②【抽出】!$B$3:$O$299,7,FALSE)),"",VLOOKUP($P$1&amp;$U$1&amp;A158,STEP②【抽出】!$B$3:$O$299,7,FALSE))</f>
        <v/>
      </c>
      <c r="F158" s="63"/>
      <c r="G158" s="57" t="str">
        <f>IF(ISERROR(VLOOKUP($P$1&amp;$U$1&amp;A158,STEP②【抽出】!$B$3:$O$299,8,FALSE)),"",VLOOKUP($P$1&amp;$U$1&amp;A158,STEP②【抽出】!$B$3:$O$299,8,FALSE))</f>
        <v/>
      </c>
      <c r="H158" s="57"/>
      <c r="I158" s="63" t="str">
        <f>IF(ISERROR(VLOOKUP($P$1&amp;$U$1&amp;A158,STEP②【抽出】!$B$3:$O$299,9,FALSE)),"",VLOOKUP($P$1&amp;$U$1&amp;A158,STEP②【抽出】!$B$3:$O$299,9,FALSE))</f>
        <v/>
      </c>
      <c r="J158" s="63"/>
      <c r="K158" s="63"/>
      <c r="L158" s="63"/>
      <c r="M158" s="69" t="str">
        <f>IF(ISERROR(VLOOKUP($P$1&amp;$U$1&amp;A158,STEP②【抽出】!$B$3:$O$299,10,FALSE)),"",VLOOKUP($P$1&amp;$U$1&amp;A158,STEP②【抽出】!$B$3:$O$299,10,FALSE))</f>
        <v/>
      </c>
      <c r="N158" s="69"/>
      <c r="O158" s="69"/>
      <c r="P158" s="42" t="str">
        <f>IF(ISERROR(VLOOKUP($P$1&amp;$U$1&amp;A158,STEP②【抽出】!$B$3:$O$299,11,FALSE)),"",VLOOKUP($P$1&amp;$U$1&amp;A158,STEP②【抽出】!$B$3:$O$299,11,FALSE))</f>
        <v/>
      </c>
      <c r="Q158" s="62" t="str">
        <f>IF(ISERROR(VLOOKUP($P$1&amp;$U$1&amp;A158,STEP②【抽出】!$B$3:$O$299,12,FALSE)),"",VLOOKUP($P$1&amp;$U$1&amp;A158,STEP②【抽出】!$B$3:$O$299,12,FALSE))</f>
        <v/>
      </c>
      <c r="R158" s="62"/>
      <c r="S158" s="62"/>
      <c r="T158" s="43" t="str">
        <f>IF(ISERROR(VLOOKUP($P$1&amp;$U$1&amp;A158,STEP②【抽出】!$B$3:$O$299,13,FALSE)),"",VLOOKUP($P$1&amp;$U$1&amp;A158,STEP②【抽出】!$B$3:$O$299,13,FALSE))</f>
        <v/>
      </c>
      <c r="U158" s="44" t="str">
        <f>IF(ISERROR(VLOOKUP($P$1&amp;$U$1&amp;A158,STEP②【抽出】!$B$3:$O$299,14,FALSE)),"",VLOOKUP($P$1&amp;$U$1&amp;A158,STEP②【抽出】!$B$3:$O$299,14,FALSE))</f>
        <v/>
      </c>
      <c r="V158" s="45"/>
      <c r="W158" s="34"/>
    </row>
    <row r="159" spans="1:23" ht="12.75" customHeight="1" x14ac:dyDescent="0.15">
      <c r="A159" s="36">
        <v>156</v>
      </c>
      <c r="B159" s="64" t="str">
        <f>IF(ISERROR(VLOOKUP($P$1&amp;$U$1&amp;A159,STEP②【抽出】!$B$3:$O$299,6,FALSE)),"",VLOOKUP($P$1&amp;$U$1&amp;A159,STEP②【抽出】!$B$3:$O$299,6,FALSE))</f>
        <v/>
      </c>
      <c r="C159" s="64"/>
      <c r="D159" s="64"/>
      <c r="E159" s="65" t="str">
        <f>IF(ISERROR(VLOOKUP($P$1&amp;$U$1&amp;A159,STEP②【抽出】!$B$3:$O$299,7,FALSE)),"",VLOOKUP($P$1&amp;$U$1&amp;A159,STEP②【抽出】!$B$3:$O$299,7,FALSE))</f>
        <v/>
      </c>
      <c r="F159" s="65"/>
      <c r="G159" s="56" t="str">
        <f>IF(ISERROR(VLOOKUP($P$1&amp;$U$1&amp;A159,STEP②【抽出】!$B$3:$O$299,8,FALSE)),"",VLOOKUP($P$1&amp;$U$1&amp;A159,STEP②【抽出】!$B$3:$O$299,8,FALSE))</f>
        <v/>
      </c>
      <c r="H159" s="56"/>
      <c r="I159" s="65" t="str">
        <f>IF(ISERROR(VLOOKUP($P$1&amp;$U$1&amp;A159,STEP②【抽出】!$B$3:$O$299,9,FALSE)),"",VLOOKUP($P$1&amp;$U$1&amp;A159,STEP②【抽出】!$B$3:$O$299,9,FALSE))</f>
        <v/>
      </c>
      <c r="J159" s="65"/>
      <c r="K159" s="65"/>
      <c r="L159" s="65"/>
      <c r="M159" s="68" t="str">
        <f>IF(ISERROR(VLOOKUP($P$1&amp;$U$1&amp;A159,STEP②【抽出】!$B$3:$O$299,10,FALSE)),"",VLOOKUP($P$1&amp;$U$1&amp;A159,STEP②【抽出】!$B$3:$O$299,10,FALSE))</f>
        <v/>
      </c>
      <c r="N159" s="68"/>
      <c r="O159" s="68"/>
      <c r="P159" s="37" t="str">
        <f>IF(ISERROR(VLOOKUP($P$1&amp;$U$1&amp;A159,STEP②【抽出】!$B$3:$O$299,11,FALSE)),"",VLOOKUP($P$1&amp;$U$1&amp;A159,STEP②【抽出】!$B$3:$O$299,11,FALSE))</f>
        <v/>
      </c>
      <c r="Q159" s="64" t="str">
        <f>IF(ISERROR(VLOOKUP($P$1&amp;$U$1&amp;A159,STEP②【抽出】!$B$3:$O$299,12,FALSE)),"",VLOOKUP($P$1&amp;$U$1&amp;A159,STEP②【抽出】!$B$3:$O$299,12,FALSE))</f>
        <v/>
      </c>
      <c r="R159" s="64"/>
      <c r="S159" s="64"/>
      <c r="T159" s="38" t="str">
        <f>IF(ISERROR(VLOOKUP($P$1&amp;$U$1&amp;A159,STEP②【抽出】!$B$3:$O$299,13,FALSE)),"",VLOOKUP($P$1&amp;$U$1&amp;A159,STEP②【抽出】!$B$3:$O$299,13,FALSE))</f>
        <v/>
      </c>
      <c r="U159" s="39" t="str">
        <f>IF(ISERROR(VLOOKUP($P$1&amp;$U$1&amp;A159,STEP②【抽出】!$B$3:$O$299,14,FALSE)),"",VLOOKUP($P$1&amp;$U$1&amp;A159,STEP②【抽出】!$B$3:$O$299,14,FALSE))</f>
        <v/>
      </c>
      <c r="V159" s="40"/>
      <c r="W159" s="34"/>
    </row>
    <row r="160" spans="1:23" ht="12.75" customHeight="1" x14ac:dyDescent="0.15">
      <c r="A160" s="41">
        <v>157</v>
      </c>
      <c r="B160" s="62" t="str">
        <f>IF(ISERROR(VLOOKUP($P$1&amp;$U$1&amp;A160,STEP②【抽出】!$B$3:$O$299,6,FALSE)),"",VLOOKUP($P$1&amp;$U$1&amp;A160,STEP②【抽出】!$B$3:$O$299,6,FALSE))</f>
        <v/>
      </c>
      <c r="C160" s="62"/>
      <c r="D160" s="62"/>
      <c r="E160" s="63" t="str">
        <f>IF(ISERROR(VLOOKUP($P$1&amp;$U$1&amp;A160,STEP②【抽出】!$B$3:$O$299,7,FALSE)),"",VLOOKUP($P$1&amp;$U$1&amp;A160,STEP②【抽出】!$B$3:$O$299,7,FALSE))</f>
        <v/>
      </c>
      <c r="F160" s="63"/>
      <c r="G160" s="57" t="str">
        <f>IF(ISERROR(VLOOKUP($P$1&amp;$U$1&amp;A160,STEP②【抽出】!$B$3:$O$299,8,FALSE)),"",VLOOKUP($P$1&amp;$U$1&amp;A160,STEP②【抽出】!$B$3:$O$299,8,FALSE))</f>
        <v/>
      </c>
      <c r="H160" s="57"/>
      <c r="I160" s="63" t="str">
        <f>IF(ISERROR(VLOOKUP($P$1&amp;$U$1&amp;A160,STEP②【抽出】!$B$3:$O$299,9,FALSE)),"",VLOOKUP($P$1&amp;$U$1&amp;A160,STEP②【抽出】!$B$3:$O$299,9,FALSE))</f>
        <v/>
      </c>
      <c r="J160" s="63"/>
      <c r="K160" s="63"/>
      <c r="L160" s="63"/>
      <c r="M160" s="69" t="str">
        <f>IF(ISERROR(VLOOKUP($P$1&amp;$U$1&amp;A160,STEP②【抽出】!$B$3:$O$299,10,FALSE)),"",VLOOKUP($P$1&amp;$U$1&amp;A160,STEP②【抽出】!$B$3:$O$299,10,FALSE))</f>
        <v/>
      </c>
      <c r="N160" s="69"/>
      <c r="O160" s="69"/>
      <c r="P160" s="42" t="str">
        <f>IF(ISERROR(VLOOKUP($P$1&amp;$U$1&amp;A160,STEP②【抽出】!$B$3:$O$299,11,FALSE)),"",VLOOKUP($P$1&amp;$U$1&amp;A160,STEP②【抽出】!$B$3:$O$299,11,FALSE))</f>
        <v/>
      </c>
      <c r="Q160" s="62" t="str">
        <f>IF(ISERROR(VLOOKUP($P$1&amp;$U$1&amp;A160,STEP②【抽出】!$B$3:$O$299,12,FALSE)),"",VLOOKUP($P$1&amp;$U$1&amp;A160,STEP②【抽出】!$B$3:$O$299,12,FALSE))</f>
        <v/>
      </c>
      <c r="R160" s="62"/>
      <c r="S160" s="62"/>
      <c r="T160" s="43" t="str">
        <f>IF(ISERROR(VLOOKUP($P$1&amp;$U$1&amp;A160,STEP②【抽出】!$B$3:$O$299,13,FALSE)),"",VLOOKUP($P$1&amp;$U$1&amp;A160,STEP②【抽出】!$B$3:$O$299,13,FALSE))</f>
        <v/>
      </c>
      <c r="U160" s="44" t="str">
        <f>IF(ISERROR(VLOOKUP($P$1&amp;$U$1&amp;A160,STEP②【抽出】!$B$3:$O$299,14,FALSE)),"",VLOOKUP($P$1&amp;$U$1&amp;A160,STEP②【抽出】!$B$3:$O$299,14,FALSE))</f>
        <v/>
      </c>
      <c r="V160" s="45"/>
      <c r="W160" s="34"/>
    </row>
    <row r="161" spans="1:23" ht="12.75" customHeight="1" x14ac:dyDescent="0.15">
      <c r="A161" s="36">
        <v>158</v>
      </c>
      <c r="B161" s="64" t="str">
        <f>IF(ISERROR(VLOOKUP($P$1&amp;$U$1&amp;A161,STEP②【抽出】!$B$3:$O$299,6,FALSE)),"",VLOOKUP($P$1&amp;$U$1&amp;A161,STEP②【抽出】!$B$3:$O$299,6,FALSE))</f>
        <v/>
      </c>
      <c r="C161" s="64"/>
      <c r="D161" s="64"/>
      <c r="E161" s="65" t="str">
        <f>IF(ISERROR(VLOOKUP($P$1&amp;$U$1&amp;A161,STEP②【抽出】!$B$3:$O$299,7,FALSE)),"",VLOOKUP($P$1&amp;$U$1&amp;A161,STEP②【抽出】!$B$3:$O$299,7,FALSE))</f>
        <v/>
      </c>
      <c r="F161" s="65"/>
      <c r="G161" s="56" t="str">
        <f>IF(ISERROR(VLOOKUP($P$1&amp;$U$1&amp;A161,STEP②【抽出】!$B$3:$O$299,8,FALSE)),"",VLOOKUP($P$1&amp;$U$1&amp;A161,STEP②【抽出】!$B$3:$O$299,8,FALSE))</f>
        <v/>
      </c>
      <c r="H161" s="56"/>
      <c r="I161" s="65" t="str">
        <f>IF(ISERROR(VLOOKUP($P$1&amp;$U$1&amp;A161,STEP②【抽出】!$B$3:$O$299,9,FALSE)),"",VLOOKUP($P$1&amp;$U$1&amp;A161,STEP②【抽出】!$B$3:$O$299,9,FALSE))</f>
        <v/>
      </c>
      <c r="J161" s="65"/>
      <c r="K161" s="65"/>
      <c r="L161" s="65"/>
      <c r="M161" s="68" t="str">
        <f>IF(ISERROR(VLOOKUP($P$1&amp;$U$1&amp;A161,STEP②【抽出】!$B$3:$O$299,10,FALSE)),"",VLOOKUP($P$1&amp;$U$1&amp;A161,STEP②【抽出】!$B$3:$O$299,10,FALSE))</f>
        <v/>
      </c>
      <c r="N161" s="68"/>
      <c r="O161" s="68"/>
      <c r="P161" s="37" t="str">
        <f>IF(ISERROR(VLOOKUP($P$1&amp;$U$1&amp;A161,STEP②【抽出】!$B$3:$O$299,11,FALSE)),"",VLOOKUP($P$1&amp;$U$1&amp;A161,STEP②【抽出】!$B$3:$O$299,11,FALSE))</f>
        <v/>
      </c>
      <c r="Q161" s="64" t="str">
        <f>IF(ISERROR(VLOOKUP($P$1&amp;$U$1&amp;A161,STEP②【抽出】!$B$3:$O$299,12,FALSE)),"",VLOOKUP($P$1&amp;$U$1&amp;A161,STEP②【抽出】!$B$3:$O$299,12,FALSE))</f>
        <v/>
      </c>
      <c r="R161" s="64"/>
      <c r="S161" s="64"/>
      <c r="T161" s="38" t="str">
        <f>IF(ISERROR(VLOOKUP($P$1&amp;$U$1&amp;A161,STEP②【抽出】!$B$3:$O$299,13,FALSE)),"",VLOOKUP($P$1&amp;$U$1&amp;A161,STEP②【抽出】!$B$3:$O$299,13,FALSE))</f>
        <v/>
      </c>
      <c r="U161" s="39" t="str">
        <f>IF(ISERROR(VLOOKUP($P$1&amp;$U$1&amp;A161,STEP②【抽出】!$B$3:$O$299,14,FALSE)),"",VLOOKUP($P$1&amp;$U$1&amp;A161,STEP②【抽出】!$B$3:$O$299,14,FALSE))</f>
        <v/>
      </c>
      <c r="V161" s="40"/>
      <c r="W161" s="34"/>
    </row>
    <row r="162" spans="1:23" ht="12.75" customHeight="1" x14ac:dyDescent="0.15">
      <c r="A162" s="41">
        <v>159</v>
      </c>
      <c r="B162" s="62" t="str">
        <f>IF(ISERROR(VLOOKUP($P$1&amp;$U$1&amp;A162,STEP②【抽出】!$B$3:$O$299,6,FALSE)),"",VLOOKUP($P$1&amp;$U$1&amp;A162,STEP②【抽出】!$B$3:$O$299,6,FALSE))</f>
        <v/>
      </c>
      <c r="C162" s="62"/>
      <c r="D162" s="62"/>
      <c r="E162" s="63" t="str">
        <f>IF(ISERROR(VLOOKUP($P$1&amp;$U$1&amp;A162,STEP②【抽出】!$B$3:$O$299,7,FALSE)),"",VLOOKUP($P$1&amp;$U$1&amp;A162,STEP②【抽出】!$B$3:$O$299,7,FALSE))</f>
        <v/>
      </c>
      <c r="F162" s="63"/>
      <c r="G162" s="57" t="str">
        <f>IF(ISERROR(VLOOKUP($P$1&amp;$U$1&amp;A162,STEP②【抽出】!$B$3:$O$299,8,FALSE)),"",VLOOKUP($P$1&amp;$U$1&amp;A162,STEP②【抽出】!$B$3:$O$299,8,FALSE))</f>
        <v/>
      </c>
      <c r="H162" s="57"/>
      <c r="I162" s="63" t="str">
        <f>IF(ISERROR(VLOOKUP($P$1&amp;$U$1&amp;A162,STEP②【抽出】!$B$3:$O$299,9,FALSE)),"",VLOOKUP($P$1&amp;$U$1&amp;A162,STEP②【抽出】!$B$3:$O$299,9,FALSE))</f>
        <v/>
      </c>
      <c r="J162" s="63"/>
      <c r="K162" s="63"/>
      <c r="L162" s="63"/>
      <c r="M162" s="69" t="str">
        <f>IF(ISERROR(VLOOKUP($P$1&amp;$U$1&amp;A162,STEP②【抽出】!$B$3:$O$299,10,FALSE)),"",VLOOKUP($P$1&amp;$U$1&amp;A162,STEP②【抽出】!$B$3:$O$299,10,FALSE))</f>
        <v/>
      </c>
      <c r="N162" s="69"/>
      <c r="O162" s="69"/>
      <c r="P162" s="42" t="str">
        <f>IF(ISERROR(VLOOKUP($P$1&amp;$U$1&amp;A162,STEP②【抽出】!$B$3:$O$299,11,FALSE)),"",VLOOKUP($P$1&amp;$U$1&amp;A162,STEP②【抽出】!$B$3:$O$299,11,FALSE))</f>
        <v/>
      </c>
      <c r="Q162" s="62" t="str">
        <f>IF(ISERROR(VLOOKUP($P$1&amp;$U$1&amp;A162,STEP②【抽出】!$B$3:$O$299,12,FALSE)),"",VLOOKUP($P$1&amp;$U$1&amp;A162,STEP②【抽出】!$B$3:$O$299,12,FALSE))</f>
        <v/>
      </c>
      <c r="R162" s="62"/>
      <c r="S162" s="62"/>
      <c r="T162" s="43" t="str">
        <f>IF(ISERROR(VLOOKUP($P$1&amp;$U$1&amp;A162,STEP②【抽出】!$B$3:$O$299,13,FALSE)),"",VLOOKUP($P$1&amp;$U$1&amp;A162,STEP②【抽出】!$B$3:$O$299,13,FALSE))</f>
        <v/>
      </c>
      <c r="U162" s="44" t="str">
        <f>IF(ISERROR(VLOOKUP($P$1&amp;$U$1&amp;A162,STEP②【抽出】!$B$3:$O$299,14,FALSE)),"",VLOOKUP($P$1&amp;$U$1&amp;A162,STEP②【抽出】!$B$3:$O$299,14,FALSE))</f>
        <v/>
      </c>
      <c r="V162" s="45"/>
      <c r="W162" s="34"/>
    </row>
    <row r="163" spans="1:23" ht="12.75" customHeight="1" thickBot="1" x14ac:dyDescent="0.2">
      <c r="A163" s="46">
        <v>160</v>
      </c>
      <c r="B163" s="60" t="str">
        <f>IF(ISERROR(VLOOKUP($P$1&amp;$U$1&amp;A163,STEP②【抽出】!$B$3:$O$299,6,FALSE)),"",VLOOKUP($P$1&amp;$U$1&amp;A163,STEP②【抽出】!$B$3:$O$299,6,FALSE))</f>
        <v/>
      </c>
      <c r="C163" s="60"/>
      <c r="D163" s="60"/>
      <c r="E163" s="61" t="str">
        <f>IF(ISERROR(VLOOKUP($P$1&amp;$U$1&amp;A163,STEP②【抽出】!$B$3:$O$299,7,FALSE)),"",VLOOKUP($P$1&amp;$U$1&amp;A163,STEP②【抽出】!$B$3:$O$299,7,FALSE))</f>
        <v/>
      </c>
      <c r="F163" s="61"/>
      <c r="G163" s="58" t="str">
        <f>IF(ISERROR(VLOOKUP($P$1&amp;$U$1&amp;A163,STEP②【抽出】!$B$3:$O$299,8,FALSE)),"",VLOOKUP($P$1&amp;$U$1&amp;A163,STEP②【抽出】!$B$3:$O$299,8,FALSE))</f>
        <v/>
      </c>
      <c r="H163" s="58"/>
      <c r="I163" s="61" t="str">
        <f>IF(ISERROR(VLOOKUP($P$1&amp;$U$1&amp;A163,STEP②【抽出】!$B$3:$O$299,9,FALSE)),"",VLOOKUP($P$1&amp;$U$1&amp;A163,STEP②【抽出】!$B$3:$O$299,9,FALSE))</f>
        <v/>
      </c>
      <c r="J163" s="61"/>
      <c r="K163" s="61"/>
      <c r="L163" s="61"/>
      <c r="M163" s="70" t="str">
        <f>IF(ISERROR(VLOOKUP($P$1&amp;$U$1&amp;A163,STEP②【抽出】!$B$3:$O$299,10,FALSE)),"",VLOOKUP($P$1&amp;$U$1&amp;A163,STEP②【抽出】!$B$3:$O$299,10,FALSE))</f>
        <v/>
      </c>
      <c r="N163" s="70"/>
      <c r="O163" s="70"/>
      <c r="P163" s="47" t="str">
        <f>IF(ISERROR(VLOOKUP($P$1&amp;$U$1&amp;A163,STEP②【抽出】!$B$3:$O$299,11,FALSE)),"",VLOOKUP($P$1&amp;$U$1&amp;A163,STEP②【抽出】!$B$3:$O$299,11,FALSE))</f>
        <v/>
      </c>
      <c r="Q163" s="60" t="str">
        <f>IF(ISERROR(VLOOKUP($P$1&amp;$U$1&amp;A163,STEP②【抽出】!$B$3:$O$299,12,FALSE)),"",VLOOKUP($P$1&amp;$U$1&amp;A163,STEP②【抽出】!$B$3:$O$299,12,FALSE))</f>
        <v/>
      </c>
      <c r="R163" s="60"/>
      <c r="S163" s="60"/>
      <c r="T163" s="48" t="str">
        <f>IF(ISERROR(VLOOKUP($P$1&amp;$U$1&amp;A163,STEP②【抽出】!$B$3:$O$299,13,FALSE)),"",VLOOKUP($P$1&amp;$U$1&amp;A163,STEP②【抽出】!$B$3:$O$299,13,FALSE))</f>
        <v/>
      </c>
      <c r="U163" s="49" t="str">
        <f>IF(ISERROR(VLOOKUP($P$1&amp;$U$1&amp;A163,STEP②【抽出】!$B$3:$O$299,14,FALSE)),"",VLOOKUP($P$1&amp;$U$1&amp;A163,STEP②【抽出】!$B$3:$O$299,14,FALSE))</f>
        <v/>
      </c>
      <c r="V163" s="50"/>
      <c r="W163" s="34"/>
    </row>
    <row r="164" spans="1:23" ht="12.75" customHeight="1" x14ac:dyDescent="0.15">
      <c r="A164" s="29">
        <v>161</v>
      </c>
      <c r="B164" s="66" t="str">
        <f>IF(ISERROR(VLOOKUP($P$1&amp;$U$1&amp;A164,STEP②【抽出】!$B$3:$O$299,6,FALSE)),"",VLOOKUP($P$1&amp;$U$1&amp;A164,STEP②【抽出】!$B$3:$O$299,6,FALSE))</f>
        <v/>
      </c>
      <c r="C164" s="66"/>
      <c r="D164" s="66"/>
      <c r="E164" s="67" t="str">
        <f>IF(ISERROR(VLOOKUP($P$1&amp;$U$1&amp;A164,STEP②【抽出】!$B$3:$O$299,7,FALSE)),"",VLOOKUP($P$1&amp;$U$1&amp;A164,STEP②【抽出】!$B$3:$O$299,7,FALSE))</f>
        <v/>
      </c>
      <c r="F164" s="67"/>
      <c r="G164" s="59" t="str">
        <f>IF(ISERROR(VLOOKUP($P$1&amp;$U$1&amp;A164,STEP②【抽出】!$B$3:$O$299,8,FALSE)),"",VLOOKUP($P$1&amp;$U$1&amp;A164,STEP②【抽出】!$B$3:$O$299,8,FALSE))</f>
        <v/>
      </c>
      <c r="H164" s="59"/>
      <c r="I164" s="67" t="str">
        <f>IF(ISERROR(VLOOKUP($P$1&amp;$U$1&amp;A164,STEP②【抽出】!$B$3:$O$299,9,FALSE)),"",VLOOKUP($P$1&amp;$U$1&amp;A164,STEP②【抽出】!$B$3:$O$299,9,FALSE))</f>
        <v/>
      </c>
      <c r="J164" s="67"/>
      <c r="K164" s="67"/>
      <c r="L164" s="67"/>
      <c r="M164" s="71" t="str">
        <f>IF(ISERROR(VLOOKUP($P$1&amp;$U$1&amp;A164,STEP②【抽出】!$B$3:$O$299,10,FALSE)),"",VLOOKUP($P$1&amp;$U$1&amp;A164,STEP②【抽出】!$B$3:$O$299,10,FALSE))</f>
        <v/>
      </c>
      <c r="N164" s="71"/>
      <c r="O164" s="71"/>
      <c r="P164" s="30" t="str">
        <f>IF(ISERROR(VLOOKUP($P$1&amp;$U$1&amp;A164,STEP②【抽出】!$B$3:$O$299,11,FALSE)),"",VLOOKUP($P$1&amp;$U$1&amp;A164,STEP②【抽出】!$B$3:$O$299,11,FALSE))</f>
        <v/>
      </c>
      <c r="Q164" s="66" t="str">
        <f>IF(ISERROR(VLOOKUP($P$1&amp;$U$1&amp;A164,STEP②【抽出】!$B$3:$O$299,12,FALSE)),"",VLOOKUP($P$1&amp;$U$1&amp;A164,STEP②【抽出】!$B$3:$O$299,12,FALSE))</f>
        <v/>
      </c>
      <c r="R164" s="66"/>
      <c r="S164" s="66"/>
      <c r="T164" s="31" t="str">
        <f>IF(ISERROR(VLOOKUP($P$1&amp;$U$1&amp;A164,STEP②【抽出】!$B$3:$O$299,13,FALSE)),"",VLOOKUP($P$1&amp;$U$1&amp;A164,STEP②【抽出】!$B$3:$O$299,13,FALSE))</f>
        <v/>
      </c>
      <c r="U164" s="32" t="str">
        <f>IF(ISERROR(VLOOKUP($P$1&amp;$U$1&amp;A164,STEP②【抽出】!$B$3:$O$299,14,FALSE)),"",VLOOKUP($P$1&amp;$U$1&amp;A164,STEP②【抽出】!$B$3:$O$299,14,FALSE))</f>
        <v/>
      </c>
      <c r="V164" s="33"/>
      <c r="W164" s="34"/>
    </row>
    <row r="165" spans="1:23" ht="12.75" customHeight="1" x14ac:dyDescent="0.15">
      <c r="A165" s="36">
        <v>162</v>
      </c>
      <c r="B165" s="64" t="str">
        <f>IF(ISERROR(VLOOKUP($P$1&amp;$U$1&amp;A165,STEP②【抽出】!$B$3:$O$299,6,FALSE)),"",VLOOKUP($P$1&amp;$U$1&amp;A165,STEP②【抽出】!$B$3:$O$299,6,FALSE))</f>
        <v/>
      </c>
      <c r="C165" s="64"/>
      <c r="D165" s="64"/>
      <c r="E165" s="65" t="str">
        <f>IF(ISERROR(VLOOKUP($P$1&amp;$U$1&amp;A165,STEP②【抽出】!$B$3:$O$299,7,FALSE)),"",VLOOKUP($P$1&amp;$U$1&amp;A165,STEP②【抽出】!$B$3:$O$299,7,FALSE))</f>
        <v/>
      </c>
      <c r="F165" s="65"/>
      <c r="G165" s="56" t="str">
        <f>IF(ISERROR(VLOOKUP($P$1&amp;$U$1&amp;A165,STEP②【抽出】!$B$3:$O$299,8,FALSE)),"",VLOOKUP($P$1&amp;$U$1&amp;A165,STEP②【抽出】!$B$3:$O$299,8,FALSE))</f>
        <v/>
      </c>
      <c r="H165" s="56"/>
      <c r="I165" s="65" t="str">
        <f>IF(ISERROR(VLOOKUP($P$1&amp;$U$1&amp;A165,STEP②【抽出】!$B$3:$O$299,9,FALSE)),"",VLOOKUP($P$1&amp;$U$1&amp;A165,STEP②【抽出】!$B$3:$O$299,9,FALSE))</f>
        <v/>
      </c>
      <c r="J165" s="65"/>
      <c r="K165" s="65"/>
      <c r="L165" s="65"/>
      <c r="M165" s="68" t="str">
        <f>IF(ISERROR(VLOOKUP($P$1&amp;$U$1&amp;A165,STEP②【抽出】!$B$3:$O$299,10,FALSE)),"",VLOOKUP($P$1&amp;$U$1&amp;A165,STEP②【抽出】!$B$3:$O$299,10,FALSE))</f>
        <v/>
      </c>
      <c r="N165" s="68"/>
      <c r="O165" s="68"/>
      <c r="P165" s="37" t="str">
        <f>IF(ISERROR(VLOOKUP($P$1&amp;$U$1&amp;A165,STEP②【抽出】!$B$3:$O$299,11,FALSE)),"",VLOOKUP($P$1&amp;$U$1&amp;A165,STEP②【抽出】!$B$3:$O$299,11,FALSE))</f>
        <v/>
      </c>
      <c r="Q165" s="64" t="str">
        <f>IF(ISERROR(VLOOKUP($P$1&amp;$U$1&amp;A165,STEP②【抽出】!$B$3:$O$299,12,FALSE)),"",VLOOKUP($P$1&amp;$U$1&amp;A165,STEP②【抽出】!$B$3:$O$299,12,FALSE))</f>
        <v/>
      </c>
      <c r="R165" s="64"/>
      <c r="S165" s="64"/>
      <c r="T165" s="38" t="str">
        <f>IF(ISERROR(VLOOKUP($P$1&amp;$U$1&amp;A165,STEP②【抽出】!$B$3:$O$299,13,FALSE)),"",VLOOKUP($P$1&amp;$U$1&amp;A165,STEP②【抽出】!$B$3:$O$299,13,FALSE))</f>
        <v/>
      </c>
      <c r="U165" s="39" t="str">
        <f>IF(ISERROR(VLOOKUP($P$1&amp;$U$1&amp;A165,STEP②【抽出】!$B$3:$O$299,14,FALSE)),"",VLOOKUP($P$1&amp;$U$1&amp;A165,STEP②【抽出】!$B$3:$O$299,14,FALSE))</f>
        <v/>
      </c>
      <c r="V165" s="40"/>
      <c r="W165" s="34"/>
    </row>
    <row r="166" spans="1:23" ht="12.75" customHeight="1" x14ac:dyDescent="0.15">
      <c r="A166" s="41">
        <v>163</v>
      </c>
      <c r="B166" s="62" t="str">
        <f>IF(ISERROR(VLOOKUP($P$1&amp;$U$1&amp;A166,STEP②【抽出】!$B$3:$O$299,6,FALSE)),"",VLOOKUP($P$1&amp;$U$1&amp;A166,STEP②【抽出】!$B$3:$O$299,6,FALSE))</f>
        <v/>
      </c>
      <c r="C166" s="62"/>
      <c r="D166" s="62"/>
      <c r="E166" s="63" t="str">
        <f>IF(ISERROR(VLOOKUP($P$1&amp;$U$1&amp;A166,STEP②【抽出】!$B$3:$O$299,7,FALSE)),"",VLOOKUP($P$1&amp;$U$1&amp;A166,STEP②【抽出】!$B$3:$O$299,7,FALSE))</f>
        <v/>
      </c>
      <c r="F166" s="63"/>
      <c r="G166" s="57" t="str">
        <f>IF(ISERROR(VLOOKUP($P$1&amp;$U$1&amp;A166,STEP②【抽出】!$B$3:$O$299,8,FALSE)),"",VLOOKUP($P$1&amp;$U$1&amp;A166,STEP②【抽出】!$B$3:$O$299,8,FALSE))</f>
        <v/>
      </c>
      <c r="H166" s="57"/>
      <c r="I166" s="63" t="str">
        <f>IF(ISERROR(VLOOKUP($P$1&amp;$U$1&amp;A166,STEP②【抽出】!$B$3:$O$299,9,FALSE)),"",VLOOKUP($P$1&amp;$U$1&amp;A166,STEP②【抽出】!$B$3:$O$299,9,FALSE))</f>
        <v/>
      </c>
      <c r="J166" s="63"/>
      <c r="K166" s="63"/>
      <c r="L166" s="63"/>
      <c r="M166" s="69" t="str">
        <f>IF(ISERROR(VLOOKUP($P$1&amp;$U$1&amp;A166,STEP②【抽出】!$B$3:$O$299,10,FALSE)),"",VLOOKUP($P$1&amp;$U$1&amp;A166,STEP②【抽出】!$B$3:$O$299,10,FALSE))</f>
        <v/>
      </c>
      <c r="N166" s="69"/>
      <c r="O166" s="69"/>
      <c r="P166" s="42" t="str">
        <f>IF(ISERROR(VLOOKUP($P$1&amp;$U$1&amp;A166,STEP②【抽出】!$B$3:$O$299,11,FALSE)),"",VLOOKUP($P$1&amp;$U$1&amp;A166,STEP②【抽出】!$B$3:$O$299,11,FALSE))</f>
        <v/>
      </c>
      <c r="Q166" s="62" t="str">
        <f>IF(ISERROR(VLOOKUP($P$1&amp;$U$1&amp;A166,STEP②【抽出】!$B$3:$O$299,12,FALSE)),"",VLOOKUP($P$1&amp;$U$1&amp;A166,STEP②【抽出】!$B$3:$O$299,12,FALSE))</f>
        <v/>
      </c>
      <c r="R166" s="62"/>
      <c r="S166" s="62"/>
      <c r="T166" s="43" t="str">
        <f>IF(ISERROR(VLOOKUP($P$1&amp;$U$1&amp;A166,STEP②【抽出】!$B$3:$O$299,13,FALSE)),"",VLOOKUP($P$1&amp;$U$1&amp;A166,STEP②【抽出】!$B$3:$O$299,13,FALSE))</f>
        <v/>
      </c>
      <c r="U166" s="44" t="str">
        <f>IF(ISERROR(VLOOKUP($P$1&amp;$U$1&amp;A166,STEP②【抽出】!$B$3:$O$299,14,FALSE)),"",VLOOKUP($P$1&amp;$U$1&amp;A166,STEP②【抽出】!$B$3:$O$299,14,FALSE))</f>
        <v/>
      </c>
      <c r="V166" s="45"/>
      <c r="W166" s="34"/>
    </row>
    <row r="167" spans="1:23" ht="12.75" customHeight="1" x14ac:dyDescent="0.15">
      <c r="A167" s="36">
        <v>164</v>
      </c>
      <c r="B167" s="64" t="str">
        <f>IF(ISERROR(VLOOKUP($P$1&amp;$U$1&amp;A167,STEP②【抽出】!$B$3:$O$299,6,FALSE)),"",VLOOKUP($P$1&amp;$U$1&amp;A167,STEP②【抽出】!$B$3:$O$299,6,FALSE))</f>
        <v/>
      </c>
      <c r="C167" s="64"/>
      <c r="D167" s="64"/>
      <c r="E167" s="65" t="str">
        <f>IF(ISERROR(VLOOKUP($P$1&amp;$U$1&amp;A167,STEP②【抽出】!$B$3:$O$299,7,FALSE)),"",VLOOKUP($P$1&amp;$U$1&amp;A167,STEP②【抽出】!$B$3:$O$299,7,FALSE))</f>
        <v/>
      </c>
      <c r="F167" s="65"/>
      <c r="G167" s="56" t="str">
        <f>IF(ISERROR(VLOOKUP($P$1&amp;$U$1&amp;A167,STEP②【抽出】!$B$3:$O$299,8,FALSE)),"",VLOOKUP($P$1&amp;$U$1&amp;A167,STEP②【抽出】!$B$3:$O$299,8,FALSE))</f>
        <v/>
      </c>
      <c r="H167" s="56"/>
      <c r="I167" s="65" t="str">
        <f>IF(ISERROR(VLOOKUP($P$1&amp;$U$1&amp;A167,STEP②【抽出】!$B$3:$O$299,9,FALSE)),"",VLOOKUP($P$1&amp;$U$1&amp;A167,STEP②【抽出】!$B$3:$O$299,9,FALSE))</f>
        <v/>
      </c>
      <c r="J167" s="65"/>
      <c r="K167" s="65"/>
      <c r="L167" s="65"/>
      <c r="M167" s="68" t="str">
        <f>IF(ISERROR(VLOOKUP($P$1&amp;$U$1&amp;A167,STEP②【抽出】!$B$3:$O$299,10,FALSE)),"",VLOOKUP($P$1&amp;$U$1&amp;A167,STEP②【抽出】!$B$3:$O$299,10,FALSE))</f>
        <v/>
      </c>
      <c r="N167" s="68"/>
      <c r="O167" s="68"/>
      <c r="P167" s="37" t="str">
        <f>IF(ISERROR(VLOOKUP($P$1&amp;$U$1&amp;A167,STEP②【抽出】!$B$3:$O$299,11,FALSE)),"",VLOOKUP($P$1&amp;$U$1&amp;A167,STEP②【抽出】!$B$3:$O$299,11,FALSE))</f>
        <v/>
      </c>
      <c r="Q167" s="64" t="str">
        <f>IF(ISERROR(VLOOKUP($P$1&amp;$U$1&amp;A167,STEP②【抽出】!$B$3:$O$299,12,FALSE)),"",VLOOKUP($P$1&amp;$U$1&amp;A167,STEP②【抽出】!$B$3:$O$299,12,FALSE))</f>
        <v/>
      </c>
      <c r="R167" s="64"/>
      <c r="S167" s="64"/>
      <c r="T167" s="38" t="str">
        <f>IF(ISERROR(VLOOKUP($P$1&amp;$U$1&amp;A167,STEP②【抽出】!$B$3:$O$299,13,FALSE)),"",VLOOKUP($P$1&amp;$U$1&amp;A167,STEP②【抽出】!$B$3:$O$299,13,FALSE))</f>
        <v/>
      </c>
      <c r="U167" s="39" t="str">
        <f>IF(ISERROR(VLOOKUP($P$1&amp;$U$1&amp;A167,STEP②【抽出】!$B$3:$O$299,14,FALSE)),"",VLOOKUP($P$1&amp;$U$1&amp;A167,STEP②【抽出】!$B$3:$O$299,14,FALSE))</f>
        <v/>
      </c>
      <c r="V167" s="40"/>
      <c r="W167" s="34"/>
    </row>
    <row r="168" spans="1:23" ht="12.75" customHeight="1" x14ac:dyDescent="0.15">
      <c r="A168" s="41">
        <v>165</v>
      </c>
      <c r="B168" s="62" t="str">
        <f>IF(ISERROR(VLOOKUP($P$1&amp;$U$1&amp;A168,STEP②【抽出】!$B$3:$O$299,6,FALSE)),"",VLOOKUP($P$1&amp;$U$1&amp;A168,STEP②【抽出】!$B$3:$O$299,6,FALSE))</f>
        <v/>
      </c>
      <c r="C168" s="62"/>
      <c r="D168" s="62"/>
      <c r="E168" s="63" t="str">
        <f>IF(ISERROR(VLOOKUP($P$1&amp;$U$1&amp;A168,STEP②【抽出】!$B$3:$O$299,7,FALSE)),"",VLOOKUP($P$1&amp;$U$1&amp;A168,STEP②【抽出】!$B$3:$O$299,7,FALSE))</f>
        <v/>
      </c>
      <c r="F168" s="63"/>
      <c r="G168" s="57" t="str">
        <f>IF(ISERROR(VLOOKUP($P$1&amp;$U$1&amp;A168,STEP②【抽出】!$B$3:$O$299,8,FALSE)),"",VLOOKUP($P$1&amp;$U$1&amp;A168,STEP②【抽出】!$B$3:$O$299,8,FALSE))</f>
        <v/>
      </c>
      <c r="H168" s="57"/>
      <c r="I168" s="63" t="str">
        <f>IF(ISERROR(VLOOKUP($P$1&amp;$U$1&amp;A168,STEP②【抽出】!$B$3:$O$299,9,FALSE)),"",VLOOKUP($P$1&amp;$U$1&amp;A168,STEP②【抽出】!$B$3:$O$299,9,FALSE))</f>
        <v/>
      </c>
      <c r="J168" s="63"/>
      <c r="K168" s="63"/>
      <c r="L168" s="63"/>
      <c r="M168" s="69" t="str">
        <f>IF(ISERROR(VLOOKUP($P$1&amp;$U$1&amp;A168,STEP②【抽出】!$B$3:$O$299,10,FALSE)),"",VLOOKUP($P$1&amp;$U$1&amp;A168,STEP②【抽出】!$B$3:$O$299,10,FALSE))</f>
        <v/>
      </c>
      <c r="N168" s="69"/>
      <c r="O168" s="69"/>
      <c r="P168" s="42" t="str">
        <f>IF(ISERROR(VLOOKUP($P$1&amp;$U$1&amp;A168,STEP②【抽出】!$B$3:$O$299,11,FALSE)),"",VLOOKUP($P$1&amp;$U$1&amp;A168,STEP②【抽出】!$B$3:$O$299,11,FALSE))</f>
        <v/>
      </c>
      <c r="Q168" s="62" t="str">
        <f>IF(ISERROR(VLOOKUP($P$1&amp;$U$1&amp;A168,STEP②【抽出】!$B$3:$O$299,12,FALSE)),"",VLOOKUP($P$1&amp;$U$1&amp;A168,STEP②【抽出】!$B$3:$O$299,12,FALSE))</f>
        <v/>
      </c>
      <c r="R168" s="62"/>
      <c r="S168" s="62"/>
      <c r="T168" s="43" t="str">
        <f>IF(ISERROR(VLOOKUP($P$1&amp;$U$1&amp;A168,STEP②【抽出】!$B$3:$O$299,13,FALSE)),"",VLOOKUP($P$1&amp;$U$1&amp;A168,STEP②【抽出】!$B$3:$O$299,13,FALSE))</f>
        <v/>
      </c>
      <c r="U168" s="44" t="str">
        <f>IF(ISERROR(VLOOKUP($P$1&amp;$U$1&amp;A168,STEP②【抽出】!$B$3:$O$299,14,FALSE)),"",VLOOKUP($P$1&amp;$U$1&amp;A168,STEP②【抽出】!$B$3:$O$299,14,FALSE))</f>
        <v/>
      </c>
      <c r="V168" s="45"/>
      <c r="W168" s="34"/>
    </row>
    <row r="169" spans="1:23" ht="12.75" customHeight="1" x14ac:dyDescent="0.15">
      <c r="A169" s="36">
        <v>166</v>
      </c>
      <c r="B169" s="64" t="str">
        <f>IF(ISERROR(VLOOKUP($P$1&amp;$U$1&amp;A169,STEP②【抽出】!$B$3:$O$299,6,FALSE)),"",VLOOKUP($P$1&amp;$U$1&amp;A169,STEP②【抽出】!$B$3:$O$299,6,FALSE))</f>
        <v/>
      </c>
      <c r="C169" s="64"/>
      <c r="D169" s="64"/>
      <c r="E169" s="65" t="str">
        <f>IF(ISERROR(VLOOKUP($P$1&amp;$U$1&amp;A169,STEP②【抽出】!$B$3:$O$299,7,FALSE)),"",VLOOKUP($P$1&amp;$U$1&amp;A169,STEP②【抽出】!$B$3:$O$299,7,FALSE))</f>
        <v/>
      </c>
      <c r="F169" s="65"/>
      <c r="G169" s="56" t="str">
        <f>IF(ISERROR(VLOOKUP($P$1&amp;$U$1&amp;A169,STEP②【抽出】!$B$3:$O$299,8,FALSE)),"",VLOOKUP($P$1&amp;$U$1&amp;A169,STEP②【抽出】!$B$3:$O$299,8,FALSE))</f>
        <v/>
      </c>
      <c r="H169" s="56"/>
      <c r="I169" s="65" t="str">
        <f>IF(ISERROR(VLOOKUP($P$1&amp;$U$1&amp;A169,STEP②【抽出】!$B$3:$O$299,9,FALSE)),"",VLOOKUP($P$1&amp;$U$1&amp;A169,STEP②【抽出】!$B$3:$O$299,9,FALSE))</f>
        <v/>
      </c>
      <c r="J169" s="65"/>
      <c r="K169" s="65"/>
      <c r="L169" s="65"/>
      <c r="M169" s="68" t="str">
        <f>IF(ISERROR(VLOOKUP($P$1&amp;$U$1&amp;A169,STEP②【抽出】!$B$3:$O$299,10,FALSE)),"",VLOOKUP($P$1&amp;$U$1&amp;A169,STEP②【抽出】!$B$3:$O$299,10,FALSE))</f>
        <v/>
      </c>
      <c r="N169" s="68"/>
      <c r="O169" s="68"/>
      <c r="P169" s="37" t="str">
        <f>IF(ISERROR(VLOOKUP($P$1&amp;$U$1&amp;A169,STEP②【抽出】!$B$3:$O$299,11,FALSE)),"",VLOOKUP($P$1&amp;$U$1&amp;A169,STEP②【抽出】!$B$3:$O$299,11,FALSE))</f>
        <v/>
      </c>
      <c r="Q169" s="64" t="str">
        <f>IF(ISERROR(VLOOKUP($P$1&amp;$U$1&amp;A169,STEP②【抽出】!$B$3:$O$299,12,FALSE)),"",VLOOKUP($P$1&amp;$U$1&amp;A169,STEP②【抽出】!$B$3:$O$299,12,FALSE))</f>
        <v/>
      </c>
      <c r="R169" s="64"/>
      <c r="S169" s="64"/>
      <c r="T169" s="38" t="str">
        <f>IF(ISERROR(VLOOKUP($P$1&amp;$U$1&amp;A169,STEP②【抽出】!$B$3:$O$299,13,FALSE)),"",VLOOKUP($P$1&amp;$U$1&amp;A169,STEP②【抽出】!$B$3:$O$299,13,FALSE))</f>
        <v/>
      </c>
      <c r="U169" s="39" t="str">
        <f>IF(ISERROR(VLOOKUP($P$1&amp;$U$1&amp;A169,STEP②【抽出】!$B$3:$O$299,14,FALSE)),"",VLOOKUP($P$1&amp;$U$1&amp;A169,STEP②【抽出】!$B$3:$O$299,14,FALSE))</f>
        <v/>
      </c>
      <c r="V169" s="40"/>
      <c r="W169" s="34"/>
    </row>
    <row r="170" spans="1:23" ht="12.75" customHeight="1" x14ac:dyDescent="0.15">
      <c r="A170" s="41">
        <v>167</v>
      </c>
      <c r="B170" s="62" t="str">
        <f>IF(ISERROR(VLOOKUP($P$1&amp;$U$1&amp;A170,STEP②【抽出】!$B$3:$O$299,6,FALSE)),"",VLOOKUP($P$1&amp;$U$1&amp;A170,STEP②【抽出】!$B$3:$O$299,6,FALSE))</f>
        <v/>
      </c>
      <c r="C170" s="62"/>
      <c r="D170" s="62"/>
      <c r="E170" s="63" t="str">
        <f>IF(ISERROR(VLOOKUP($P$1&amp;$U$1&amp;A170,STEP②【抽出】!$B$3:$O$299,7,FALSE)),"",VLOOKUP($P$1&amp;$U$1&amp;A170,STEP②【抽出】!$B$3:$O$299,7,FALSE))</f>
        <v/>
      </c>
      <c r="F170" s="63"/>
      <c r="G170" s="57" t="str">
        <f>IF(ISERROR(VLOOKUP($P$1&amp;$U$1&amp;A170,STEP②【抽出】!$B$3:$O$299,8,FALSE)),"",VLOOKUP($P$1&amp;$U$1&amp;A170,STEP②【抽出】!$B$3:$O$299,8,FALSE))</f>
        <v/>
      </c>
      <c r="H170" s="57"/>
      <c r="I170" s="63" t="str">
        <f>IF(ISERROR(VLOOKUP($P$1&amp;$U$1&amp;A170,STEP②【抽出】!$B$3:$O$299,9,FALSE)),"",VLOOKUP($P$1&amp;$U$1&amp;A170,STEP②【抽出】!$B$3:$O$299,9,FALSE))</f>
        <v/>
      </c>
      <c r="J170" s="63"/>
      <c r="K170" s="63"/>
      <c r="L170" s="63"/>
      <c r="M170" s="69" t="str">
        <f>IF(ISERROR(VLOOKUP($P$1&amp;$U$1&amp;A170,STEP②【抽出】!$B$3:$O$299,10,FALSE)),"",VLOOKUP($P$1&amp;$U$1&amp;A170,STEP②【抽出】!$B$3:$O$299,10,FALSE))</f>
        <v/>
      </c>
      <c r="N170" s="69"/>
      <c r="O170" s="69"/>
      <c r="P170" s="42" t="str">
        <f>IF(ISERROR(VLOOKUP($P$1&amp;$U$1&amp;A170,STEP②【抽出】!$B$3:$O$299,11,FALSE)),"",VLOOKUP($P$1&amp;$U$1&amp;A170,STEP②【抽出】!$B$3:$O$299,11,FALSE))</f>
        <v/>
      </c>
      <c r="Q170" s="62" t="str">
        <f>IF(ISERROR(VLOOKUP($P$1&amp;$U$1&amp;A170,STEP②【抽出】!$B$3:$O$299,12,FALSE)),"",VLOOKUP($P$1&amp;$U$1&amp;A170,STEP②【抽出】!$B$3:$O$299,12,FALSE))</f>
        <v/>
      </c>
      <c r="R170" s="62"/>
      <c r="S170" s="62"/>
      <c r="T170" s="43" t="str">
        <f>IF(ISERROR(VLOOKUP($P$1&amp;$U$1&amp;A170,STEP②【抽出】!$B$3:$O$299,13,FALSE)),"",VLOOKUP($P$1&amp;$U$1&amp;A170,STEP②【抽出】!$B$3:$O$299,13,FALSE))</f>
        <v/>
      </c>
      <c r="U170" s="44" t="str">
        <f>IF(ISERROR(VLOOKUP($P$1&amp;$U$1&amp;A170,STEP②【抽出】!$B$3:$O$299,14,FALSE)),"",VLOOKUP($P$1&amp;$U$1&amp;A170,STEP②【抽出】!$B$3:$O$299,14,FALSE))</f>
        <v/>
      </c>
      <c r="V170" s="45"/>
      <c r="W170" s="34"/>
    </row>
    <row r="171" spans="1:23" ht="12.75" customHeight="1" x14ac:dyDescent="0.15">
      <c r="A171" s="36">
        <v>168</v>
      </c>
      <c r="B171" s="64" t="str">
        <f>IF(ISERROR(VLOOKUP($P$1&amp;$U$1&amp;A171,STEP②【抽出】!$B$3:$O$299,6,FALSE)),"",VLOOKUP($P$1&amp;$U$1&amp;A171,STEP②【抽出】!$B$3:$O$299,6,FALSE))</f>
        <v/>
      </c>
      <c r="C171" s="64"/>
      <c r="D171" s="64"/>
      <c r="E171" s="65" t="str">
        <f>IF(ISERROR(VLOOKUP($P$1&amp;$U$1&amp;A171,STEP②【抽出】!$B$3:$O$299,7,FALSE)),"",VLOOKUP($P$1&amp;$U$1&amp;A171,STEP②【抽出】!$B$3:$O$299,7,FALSE))</f>
        <v/>
      </c>
      <c r="F171" s="65"/>
      <c r="G171" s="56" t="str">
        <f>IF(ISERROR(VLOOKUP($P$1&amp;$U$1&amp;A171,STEP②【抽出】!$B$3:$O$299,8,FALSE)),"",VLOOKUP($P$1&amp;$U$1&amp;A171,STEP②【抽出】!$B$3:$O$299,8,FALSE))</f>
        <v/>
      </c>
      <c r="H171" s="56"/>
      <c r="I171" s="65" t="str">
        <f>IF(ISERROR(VLOOKUP($P$1&amp;$U$1&amp;A171,STEP②【抽出】!$B$3:$O$299,9,FALSE)),"",VLOOKUP($P$1&amp;$U$1&amp;A171,STEP②【抽出】!$B$3:$O$299,9,FALSE))</f>
        <v/>
      </c>
      <c r="J171" s="65"/>
      <c r="K171" s="65"/>
      <c r="L171" s="65"/>
      <c r="M171" s="68" t="str">
        <f>IF(ISERROR(VLOOKUP($P$1&amp;$U$1&amp;A171,STEP②【抽出】!$B$3:$O$299,10,FALSE)),"",VLOOKUP($P$1&amp;$U$1&amp;A171,STEP②【抽出】!$B$3:$O$299,10,FALSE))</f>
        <v/>
      </c>
      <c r="N171" s="68"/>
      <c r="O171" s="68"/>
      <c r="P171" s="37" t="str">
        <f>IF(ISERROR(VLOOKUP($P$1&amp;$U$1&amp;A171,STEP②【抽出】!$B$3:$O$299,11,FALSE)),"",VLOOKUP($P$1&amp;$U$1&amp;A171,STEP②【抽出】!$B$3:$O$299,11,FALSE))</f>
        <v/>
      </c>
      <c r="Q171" s="64" t="str">
        <f>IF(ISERROR(VLOOKUP($P$1&amp;$U$1&amp;A171,STEP②【抽出】!$B$3:$O$299,12,FALSE)),"",VLOOKUP($P$1&amp;$U$1&amp;A171,STEP②【抽出】!$B$3:$O$299,12,FALSE))</f>
        <v/>
      </c>
      <c r="R171" s="64"/>
      <c r="S171" s="64"/>
      <c r="T171" s="38" t="str">
        <f>IF(ISERROR(VLOOKUP($P$1&amp;$U$1&amp;A171,STEP②【抽出】!$B$3:$O$299,13,FALSE)),"",VLOOKUP($P$1&amp;$U$1&amp;A171,STEP②【抽出】!$B$3:$O$299,13,FALSE))</f>
        <v/>
      </c>
      <c r="U171" s="39" t="str">
        <f>IF(ISERROR(VLOOKUP($P$1&amp;$U$1&amp;A171,STEP②【抽出】!$B$3:$O$299,14,FALSE)),"",VLOOKUP($P$1&amp;$U$1&amp;A171,STEP②【抽出】!$B$3:$O$299,14,FALSE))</f>
        <v/>
      </c>
      <c r="V171" s="40"/>
      <c r="W171" s="34"/>
    </row>
    <row r="172" spans="1:23" ht="12.75" customHeight="1" x14ac:dyDescent="0.15">
      <c r="A172" s="41">
        <v>169</v>
      </c>
      <c r="B172" s="62" t="str">
        <f>IF(ISERROR(VLOOKUP($P$1&amp;$U$1&amp;A172,STEP②【抽出】!$B$3:$O$299,6,FALSE)),"",VLOOKUP($P$1&amp;$U$1&amp;A172,STEP②【抽出】!$B$3:$O$299,6,FALSE))</f>
        <v/>
      </c>
      <c r="C172" s="62"/>
      <c r="D172" s="62"/>
      <c r="E172" s="63" t="str">
        <f>IF(ISERROR(VLOOKUP($P$1&amp;$U$1&amp;A172,STEP②【抽出】!$B$3:$O$299,7,FALSE)),"",VLOOKUP($P$1&amp;$U$1&amp;A172,STEP②【抽出】!$B$3:$O$299,7,FALSE))</f>
        <v/>
      </c>
      <c r="F172" s="63"/>
      <c r="G172" s="57" t="str">
        <f>IF(ISERROR(VLOOKUP($P$1&amp;$U$1&amp;A172,STEP②【抽出】!$B$3:$O$299,8,FALSE)),"",VLOOKUP($P$1&amp;$U$1&amp;A172,STEP②【抽出】!$B$3:$O$299,8,FALSE))</f>
        <v/>
      </c>
      <c r="H172" s="57"/>
      <c r="I172" s="63" t="str">
        <f>IF(ISERROR(VLOOKUP($P$1&amp;$U$1&amp;A172,STEP②【抽出】!$B$3:$O$299,9,FALSE)),"",VLOOKUP($P$1&amp;$U$1&amp;A172,STEP②【抽出】!$B$3:$O$299,9,FALSE))</f>
        <v/>
      </c>
      <c r="J172" s="63"/>
      <c r="K172" s="63"/>
      <c r="L172" s="63"/>
      <c r="M172" s="69" t="str">
        <f>IF(ISERROR(VLOOKUP($P$1&amp;$U$1&amp;A172,STEP②【抽出】!$B$3:$O$299,10,FALSE)),"",VLOOKUP($P$1&amp;$U$1&amp;A172,STEP②【抽出】!$B$3:$O$299,10,FALSE))</f>
        <v/>
      </c>
      <c r="N172" s="69"/>
      <c r="O172" s="69"/>
      <c r="P172" s="42" t="str">
        <f>IF(ISERROR(VLOOKUP($P$1&amp;$U$1&amp;A172,STEP②【抽出】!$B$3:$O$299,11,FALSE)),"",VLOOKUP($P$1&amp;$U$1&amp;A172,STEP②【抽出】!$B$3:$O$299,11,FALSE))</f>
        <v/>
      </c>
      <c r="Q172" s="62" t="str">
        <f>IF(ISERROR(VLOOKUP($P$1&amp;$U$1&amp;A172,STEP②【抽出】!$B$3:$O$299,12,FALSE)),"",VLOOKUP($P$1&amp;$U$1&amp;A172,STEP②【抽出】!$B$3:$O$299,12,FALSE))</f>
        <v/>
      </c>
      <c r="R172" s="62"/>
      <c r="S172" s="62"/>
      <c r="T172" s="43" t="str">
        <f>IF(ISERROR(VLOOKUP($P$1&amp;$U$1&amp;A172,STEP②【抽出】!$B$3:$O$299,13,FALSE)),"",VLOOKUP($P$1&amp;$U$1&amp;A172,STEP②【抽出】!$B$3:$O$299,13,FALSE))</f>
        <v/>
      </c>
      <c r="U172" s="44" t="str">
        <f>IF(ISERROR(VLOOKUP($P$1&amp;$U$1&amp;A172,STEP②【抽出】!$B$3:$O$299,14,FALSE)),"",VLOOKUP($P$1&amp;$U$1&amp;A172,STEP②【抽出】!$B$3:$O$299,14,FALSE))</f>
        <v/>
      </c>
      <c r="V172" s="45"/>
      <c r="W172" s="34"/>
    </row>
    <row r="173" spans="1:23" ht="12.75" customHeight="1" thickBot="1" x14ac:dyDescent="0.2">
      <c r="A173" s="46">
        <v>170</v>
      </c>
      <c r="B173" s="60" t="str">
        <f>IF(ISERROR(VLOOKUP($P$1&amp;$U$1&amp;A173,STEP②【抽出】!$B$3:$O$299,6,FALSE)),"",VLOOKUP($P$1&amp;$U$1&amp;A173,STEP②【抽出】!$B$3:$O$299,6,FALSE))</f>
        <v/>
      </c>
      <c r="C173" s="60"/>
      <c r="D173" s="60"/>
      <c r="E173" s="61" t="str">
        <f>IF(ISERROR(VLOOKUP($P$1&amp;$U$1&amp;A173,STEP②【抽出】!$B$3:$O$299,7,FALSE)),"",VLOOKUP($P$1&amp;$U$1&amp;A173,STEP②【抽出】!$B$3:$O$299,7,FALSE))</f>
        <v/>
      </c>
      <c r="F173" s="61"/>
      <c r="G173" s="58" t="str">
        <f>IF(ISERROR(VLOOKUP($P$1&amp;$U$1&amp;A173,STEP②【抽出】!$B$3:$O$299,8,FALSE)),"",VLOOKUP($P$1&amp;$U$1&amp;A173,STEP②【抽出】!$B$3:$O$299,8,FALSE))</f>
        <v/>
      </c>
      <c r="H173" s="58"/>
      <c r="I173" s="61" t="str">
        <f>IF(ISERROR(VLOOKUP($P$1&amp;$U$1&amp;A173,STEP②【抽出】!$B$3:$O$299,9,FALSE)),"",VLOOKUP($P$1&amp;$U$1&amp;A173,STEP②【抽出】!$B$3:$O$299,9,FALSE))</f>
        <v/>
      </c>
      <c r="J173" s="61"/>
      <c r="K173" s="61"/>
      <c r="L173" s="61"/>
      <c r="M173" s="70" t="str">
        <f>IF(ISERROR(VLOOKUP($P$1&amp;$U$1&amp;A173,STEP②【抽出】!$B$3:$O$299,10,FALSE)),"",VLOOKUP($P$1&amp;$U$1&amp;A173,STEP②【抽出】!$B$3:$O$299,10,FALSE))</f>
        <v/>
      </c>
      <c r="N173" s="70"/>
      <c r="O173" s="70"/>
      <c r="P173" s="47" t="str">
        <f>IF(ISERROR(VLOOKUP($P$1&amp;$U$1&amp;A173,STEP②【抽出】!$B$3:$O$299,11,FALSE)),"",VLOOKUP($P$1&amp;$U$1&amp;A173,STEP②【抽出】!$B$3:$O$299,11,FALSE))</f>
        <v/>
      </c>
      <c r="Q173" s="60" t="str">
        <f>IF(ISERROR(VLOOKUP($P$1&amp;$U$1&amp;A173,STEP②【抽出】!$B$3:$O$299,12,FALSE)),"",VLOOKUP($P$1&amp;$U$1&amp;A173,STEP②【抽出】!$B$3:$O$299,12,FALSE))</f>
        <v/>
      </c>
      <c r="R173" s="60"/>
      <c r="S173" s="60"/>
      <c r="T173" s="48" t="str">
        <f>IF(ISERROR(VLOOKUP($P$1&amp;$U$1&amp;A173,STEP②【抽出】!$B$3:$O$299,13,FALSE)),"",VLOOKUP($P$1&amp;$U$1&amp;A173,STEP②【抽出】!$B$3:$O$299,13,FALSE))</f>
        <v/>
      </c>
      <c r="U173" s="49" t="str">
        <f>IF(ISERROR(VLOOKUP($P$1&amp;$U$1&amp;A173,STEP②【抽出】!$B$3:$O$299,14,FALSE)),"",VLOOKUP($P$1&amp;$U$1&amp;A173,STEP②【抽出】!$B$3:$O$299,14,FALSE))</f>
        <v/>
      </c>
      <c r="V173" s="50"/>
      <c r="W173" s="34"/>
    </row>
    <row r="174" spans="1:23" ht="12.75" customHeight="1" x14ac:dyDescent="0.15">
      <c r="A174" s="29">
        <v>171</v>
      </c>
      <c r="B174" s="66" t="str">
        <f>IF(ISERROR(VLOOKUP($P$1&amp;$U$1&amp;A174,STEP②【抽出】!$B$3:$O$299,6,FALSE)),"",VLOOKUP($P$1&amp;$U$1&amp;A174,STEP②【抽出】!$B$3:$O$299,6,FALSE))</f>
        <v/>
      </c>
      <c r="C174" s="66"/>
      <c r="D174" s="66"/>
      <c r="E174" s="67" t="str">
        <f>IF(ISERROR(VLOOKUP($P$1&amp;$U$1&amp;A174,STEP②【抽出】!$B$3:$O$299,7,FALSE)),"",VLOOKUP($P$1&amp;$U$1&amp;A174,STEP②【抽出】!$B$3:$O$299,7,FALSE))</f>
        <v/>
      </c>
      <c r="F174" s="67"/>
      <c r="G174" s="59" t="str">
        <f>IF(ISERROR(VLOOKUP($P$1&amp;$U$1&amp;A174,STEP②【抽出】!$B$3:$O$299,8,FALSE)),"",VLOOKUP($P$1&amp;$U$1&amp;A174,STEP②【抽出】!$B$3:$O$299,8,FALSE))</f>
        <v/>
      </c>
      <c r="H174" s="59"/>
      <c r="I174" s="67" t="str">
        <f>IF(ISERROR(VLOOKUP($P$1&amp;$U$1&amp;A174,STEP②【抽出】!$B$3:$O$299,9,FALSE)),"",VLOOKUP($P$1&amp;$U$1&amp;A174,STEP②【抽出】!$B$3:$O$299,9,FALSE))</f>
        <v/>
      </c>
      <c r="J174" s="67"/>
      <c r="K174" s="67"/>
      <c r="L174" s="67"/>
      <c r="M174" s="71" t="str">
        <f>IF(ISERROR(VLOOKUP($P$1&amp;$U$1&amp;A174,STEP②【抽出】!$B$3:$O$299,10,FALSE)),"",VLOOKUP($P$1&amp;$U$1&amp;A174,STEP②【抽出】!$B$3:$O$299,10,FALSE))</f>
        <v/>
      </c>
      <c r="N174" s="71"/>
      <c r="O174" s="71"/>
      <c r="P174" s="30" t="str">
        <f>IF(ISERROR(VLOOKUP($P$1&amp;$U$1&amp;A174,STEP②【抽出】!$B$3:$O$299,11,FALSE)),"",VLOOKUP($P$1&amp;$U$1&amp;A174,STEP②【抽出】!$B$3:$O$299,11,FALSE))</f>
        <v/>
      </c>
      <c r="Q174" s="66" t="str">
        <f>IF(ISERROR(VLOOKUP($P$1&amp;$U$1&amp;A174,STEP②【抽出】!$B$3:$O$299,12,FALSE)),"",VLOOKUP($P$1&amp;$U$1&amp;A174,STEP②【抽出】!$B$3:$O$299,12,FALSE))</f>
        <v/>
      </c>
      <c r="R174" s="66"/>
      <c r="S174" s="66"/>
      <c r="T174" s="31" t="str">
        <f>IF(ISERROR(VLOOKUP($P$1&amp;$U$1&amp;A174,STEP②【抽出】!$B$3:$O$299,13,FALSE)),"",VLOOKUP($P$1&amp;$U$1&amp;A174,STEP②【抽出】!$B$3:$O$299,13,FALSE))</f>
        <v/>
      </c>
      <c r="U174" s="32" t="str">
        <f>IF(ISERROR(VLOOKUP($P$1&amp;$U$1&amp;A174,STEP②【抽出】!$B$3:$O$299,14,FALSE)),"",VLOOKUP($P$1&amp;$U$1&amp;A174,STEP②【抽出】!$B$3:$O$299,14,FALSE))</f>
        <v/>
      </c>
      <c r="V174" s="33"/>
      <c r="W174" s="34"/>
    </row>
    <row r="175" spans="1:23" ht="12.75" customHeight="1" x14ac:dyDescent="0.15">
      <c r="A175" s="36">
        <v>172</v>
      </c>
      <c r="B175" s="64" t="str">
        <f>IF(ISERROR(VLOOKUP($P$1&amp;$U$1&amp;A175,STEP②【抽出】!$B$3:$O$299,6,FALSE)),"",VLOOKUP($P$1&amp;$U$1&amp;A175,STEP②【抽出】!$B$3:$O$299,6,FALSE))</f>
        <v/>
      </c>
      <c r="C175" s="64"/>
      <c r="D175" s="64"/>
      <c r="E175" s="65" t="str">
        <f>IF(ISERROR(VLOOKUP($P$1&amp;$U$1&amp;A175,STEP②【抽出】!$B$3:$O$299,7,FALSE)),"",VLOOKUP($P$1&amp;$U$1&amp;A175,STEP②【抽出】!$B$3:$O$299,7,FALSE))</f>
        <v/>
      </c>
      <c r="F175" s="65"/>
      <c r="G175" s="56" t="str">
        <f>IF(ISERROR(VLOOKUP($P$1&amp;$U$1&amp;A175,STEP②【抽出】!$B$3:$O$299,8,FALSE)),"",VLOOKUP($P$1&amp;$U$1&amp;A175,STEP②【抽出】!$B$3:$O$299,8,FALSE))</f>
        <v/>
      </c>
      <c r="H175" s="56"/>
      <c r="I175" s="65" t="str">
        <f>IF(ISERROR(VLOOKUP($P$1&amp;$U$1&amp;A175,STEP②【抽出】!$B$3:$O$299,9,FALSE)),"",VLOOKUP($P$1&amp;$U$1&amp;A175,STEP②【抽出】!$B$3:$O$299,9,FALSE))</f>
        <v/>
      </c>
      <c r="J175" s="65"/>
      <c r="K175" s="65"/>
      <c r="L175" s="65"/>
      <c r="M175" s="68" t="str">
        <f>IF(ISERROR(VLOOKUP($P$1&amp;$U$1&amp;A175,STEP②【抽出】!$B$3:$O$299,10,FALSE)),"",VLOOKUP($P$1&amp;$U$1&amp;A175,STEP②【抽出】!$B$3:$O$299,10,FALSE))</f>
        <v/>
      </c>
      <c r="N175" s="68"/>
      <c r="O175" s="68"/>
      <c r="P175" s="37" t="str">
        <f>IF(ISERROR(VLOOKUP($P$1&amp;$U$1&amp;A175,STEP②【抽出】!$B$3:$O$299,11,FALSE)),"",VLOOKUP($P$1&amp;$U$1&amp;A175,STEP②【抽出】!$B$3:$O$299,11,FALSE))</f>
        <v/>
      </c>
      <c r="Q175" s="64" t="str">
        <f>IF(ISERROR(VLOOKUP($P$1&amp;$U$1&amp;A175,STEP②【抽出】!$B$3:$O$299,12,FALSE)),"",VLOOKUP($P$1&amp;$U$1&amp;A175,STEP②【抽出】!$B$3:$O$299,12,FALSE))</f>
        <v/>
      </c>
      <c r="R175" s="64"/>
      <c r="S175" s="64"/>
      <c r="T175" s="38" t="str">
        <f>IF(ISERROR(VLOOKUP($P$1&amp;$U$1&amp;A175,STEP②【抽出】!$B$3:$O$299,13,FALSE)),"",VLOOKUP($P$1&amp;$U$1&amp;A175,STEP②【抽出】!$B$3:$O$299,13,FALSE))</f>
        <v/>
      </c>
      <c r="U175" s="39" t="str">
        <f>IF(ISERROR(VLOOKUP($P$1&amp;$U$1&amp;A175,STEP②【抽出】!$B$3:$O$299,14,FALSE)),"",VLOOKUP($P$1&amp;$U$1&amp;A175,STEP②【抽出】!$B$3:$O$299,14,FALSE))</f>
        <v/>
      </c>
      <c r="V175" s="40"/>
      <c r="W175" s="34"/>
    </row>
    <row r="176" spans="1:23" ht="12.75" customHeight="1" x14ac:dyDescent="0.15">
      <c r="A176" s="41">
        <v>173</v>
      </c>
      <c r="B176" s="62" t="str">
        <f>IF(ISERROR(VLOOKUP($P$1&amp;$U$1&amp;A176,STEP②【抽出】!$B$3:$O$299,6,FALSE)),"",VLOOKUP($P$1&amp;$U$1&amp;A176,STEP②【抽出】!$B$3:$O$299,6,FALSE))</f>
        <v/>
      </c>
      <c r="C176" s="62"/>
      <c r="D176" s="62"/>
      <c r="E176" s="63" t="str">
        <f>IF(ISERROR(VLOOKUP($P$1&amp;$U$1&amp;A176,STEP②【抽出】!$B$3:$O$299,7,FALSE)),"",VLOOKUP($P$1&amp;$U$1&amp;A176,STEP②【抽出】!$B$3:$O$299,7,FALSE))</f>
        <v/>
      </c>
      <c r="F176" s="63"/>
      <c r="G176" s="57" t="str">
        <f>IF(ISERROR(VLOOKUP($P$1&amp;$U$1&amp;A176,STEP②【抽出】!$B$3:$O$299,8,FALSE)),"",VLOOKUP($P$1&amp;$U$1&amp;A176,STEP②【抽出】!$B$3:$O$299,8,FALSE))</f>
        <v/>
      </c>
      <c r="H176" s="57"/>
      <c r="I176" s="63" t="str">
        <f>IF(ISERROR(VLOOKUP($P$1&amp;$U$1&amp;A176,STEP②【抽出】!$B$3:$O$299,9,FALSE)),"",VLOOKUP($P$1&amp;$U$1&amp;A176,STEP②【抽出】!$B$3:$O$299,9,FALSE))</f>
        <v/>
      </c>
      <c r="J176" s="63"/>
      <c r="K176" s="63"/>
      <c r="L176" s="63"/>
      <c r="M176" s="69" t="str">
        <f>IF(ISERROR(VLOOKUP($P$1&amp;$U$1&amp;A176,STEP②【抽出】!$B$3:$O$299,10,FALSE)),"",VLOOKUP($P$1&amp;$U$1&amp;A176,STEP②【抽出】!$B$3:$O$299,10,FALSE))</f>
        <v/>
      </c>
      <c r="N176" s="69"/>
      <c r="O176" s="69"/>
      <c r="P176" s="42" t="str">
        <f>IF(ISERROR(VLOOKUP($P$1&amp;$U$1&amp;A176,STEP②【抽出】!$B$3:$O$299,11,FALSE)),"",VLOOKUP($P$1&amp;$U$1&amp;A176,STEP②【抽出】!$B$3:$O$299,11,FALSE))</f>
        <v/>
      </c>
      <c r="Q176" s="62" t="str">
        <f>IF(ISERROR(VLOOKUP($P$1&amp;$U$1&amp;A176,STEP②【抽出】!$B$3:$O$299,12,FALSE)),"",VLOOKUP($P$1&amp;$U$1&amp;A176,STEP②【抽出】!$B$3:$O$299,12,FALSE))</f>
        <v/>
      </c>
      <c r="R176" s="62"/>
      <c r="S176" s="62"/>
      <c r="T176" s="43" t="str">
        <f>IF(ISERROR(VLOOKUP($P$1&amp;$U$1&amp;A176,STEP②【抽出】!$B$3:$O$299,13,FALSE)),"",VLOOKUP($P$1&amp;$U$1&amp;A176,STEP②【抽出】!$B$3:$O$299,13,FALSE))</f>
        <v/>
      </c>
      <c r="U176" s="44" t="str">
        <f>IF(ISERROR(VLOOKUP($P$1&amp;$U$1&amp;A176,STEP②【抽出】!$B$3:$O$299,14,FALSE)),"",VLOOKUP($P$1&amp;$U$1&amp;A176,STEP②【抽出】!$B$3:$O$299,14,FALSE))</f>
        <v/>
      </c>
      <c r="V176" s="45"/>
      <c r="W176" s="34"/>
    </row>
    <row r="177" spans="1:23" ht="12.75" customHeight="1" x14ac:dyDescent="0.15">
      <c r="A177" s="36">
        <v>174</v>
      </c>
      <c r="B177" s="64" t="str">
        <f>IF(ISERROR(VLOOKUP($P$1&amp;$U$1&amp;A177,STEP②【抽出】!$B$3:$O$299,6,FALSE)),"",VLOOKUP($P$1&amp;$U$1&amp;A177,STEP②【抽出】!$B$3:$O$299,6,FALSE))</f>
        <v/>
      </c>
      <c r="C177" s="64"/>
      <c r="D177" s="64"/>
      <c r="E177" s="65" t="str">
        <f>IF(ISERROR(VLOOKUP($P$1&amp;$U$1&amp;A177,STEP②【抽出】!$B$3:$O$299,7,FALSE)),"",VLOOKUP($P$1&amp;$U$1&amp;A177,STEP②【抽出】!$B$3:$O$299,7,FALSE))</f>
        <v/>
      </c>
      <c r="F177" s="65"/>
      <c r="G177" s="56" t="str">
        <f>IF(ISERROR(VLOOKUP($P$1&amp;$U$1&amp;A177,STEP②【抽出】!$B$3:$O$299,8,FALSE)),"",VLOOKUP($P$1&amp;$U$1&amp;A177,STEP②【抽出】!$B$3:$O$299,8,FALSE))</f>
        <v/>
      </c>
      <c r="H177" s="56"/>
      <c r="I177" s="65" t="str">
        <f>IF(ISERROR(VLOOKUP($P$1&amp;$U$1&amp;A177,STEP②【抽出】!$B$3:$O$299,9,FALSE)),"",VLOOKUP($P$1&amp;$U$1&amp;A177,STEP②【抽出】!$B$3:$O$299,9,FALSE))</f>
        <v/>
      </c>
      <c r="J177" s="65"/>
      <c r="K177" s="65"/>
      <c r="L177" s="65"/>
      <c r="M177" s="68" t="str">
        <f>IF(ISERROR(VLOOKUP($P$1&amp;$U$1&amp;A177,STEP②【抽出】!$B$3:$O$299,10,FALSE)),"",VLOOKUP($P$1&amp;$U$1&amp;A177,STEP②【抽出】!$B$3:$O$299,10,FALSE))</f>
        <v/>
      </c>
      <c r="N177" s="68"/>
      <c r="O177" s="68"/>
      <c r="P177" s="37" t="str">
        <f>IF(ISERROR(VLOOKUP($P$1&amp;$U$1&amp;A177,STEP②【抽出】!$B$3:$O$299,11,FALSE)),"",VLOOKUP($P$1&amp;$U$1&amp;A177,STEP②【抽出】!$B$3:$O$299,11,FALSE))</f>
        <v/>
      </c>
      <c r="Q177" s="64" t="str">
        <f>IF(ISERROR(VLOOKUP($P$1&amp;$U$1&amp;A177,STEP②【抽出】!$B$3:$O$299,12,FALSE)),"",VLOOKUP($P$1&amp;$U$1&amp;A177,STEP②【抽出】!$B$3:$O$299,12,FALSE))</f>
        <v/>
      </c>
      <c r="R177" s="64"/>
      <c r="S177" s="64"/>
      <c r="T177" s="38" t="str">
        <f>IF(ISERROR(VLOOKUP($P$1&amp;$U$1&amp;A177,STEP②【抽出】!$B$3:$O$299,13,FALSE)),"",VLOOKUP($P$1&amp;$U$1&amp;A177,STEP②【抽出】!$B$3:$O$299,13,FALSE))</f>
        <v/>
      </c>
      <c r="U177" s="39" t="str">
        <f>IF(ISERROR(VLOOKUP($P$1&amp;$U$1&amp;A177,STEP②【抽出】!$B$3:$O$299,14,FALSE)),"",VLOOKUP($P$1&amp;$U$1&amp;A177,STEP②【抽出】!$B$3:$O$299,14,FALSE))</f>
        <v/>
      </c>
      <c r="V177" s="40"/>
      <c r="W177" s="34"/>
    </row>
    <row r="178" spans="1:23" ht="12.75" customHeight="1" x14ac:dyDescent="0.15">
      <c r="A178" s="41">
        <v>175</v>
      </c>
      <c r="B178" s="62" t="str">
        <f>IF(ISERROR(VLOOKUP($P$1&amp;$U$1&amp;A178,STEP②【抽出】!$B$3:$O$299,6,FALSE)),"",VLOOKUP($P$1&amp;$U$1&amp;A178,STEP②【抽出】!$B$3:$O$299,6,FALSE))</f>
        <v/>
      </c>
      <c r="C178" s="62"/>
      <c r="D178" s="62"/>
      <c r="E178" s="63" t="str">
        <f>IF(ISERROR(VLOOKUP($P$1&amp;$U$1&amp;A178,STEP②【抽出】!$B$3:$O$299,7,FALSE)),"",VLOOKUP($P$1&amp;$U$1&amp;A178,STEP②【抽出】!$B$3:$O$299,7,FALSE))</f>
        <v/>
      </c>
      <c r="F178" s="63"/>
      <c r="G178" s="57" t="str">
        <f>IF(ISERROR(VLOOKUP($P$1&amp;$U$1&amp;A178,STEP②【抽出】!$B$3:$O$299,8,FALSE)),"",VLOOKUP($P$1&amp;$U$1&amp;A178,STEP②【抽出】!$B$3:$O$299,8,FALSE))</f>
        <v/>
      </c>
      <c r="H178" s="57"/>
      <c r="I178" s="63" t="str">
        <f>IF(ISERROR(VLOOKUP($P$1&amp;$U$1&amp;A178,STEP②【抽出】!$B$3:$O$299,9,FALSE)),"",VLOOKUP($P$1&amp;$U$1&amp;A178,STEP②【抽出】!$B$3:$O$299,9,FALSE))</f>
        <v/>
      </c>
      <c r="J178" s="63"/>
      <c r="K178" s="63"/>
      <c r="L178" s="63"/>
      <c r="M178" s="69" t="str">
        <f>IF(ISERROR(VLOOKUP($P$1&amp;$U$1&amp;A178,STEP②【抽出】!$B$3:$O$299,10,FALSE)),"",VLOOKUP($P$1&amp;$U$1&amp;A178,STEP②【抽出】!$B$3:$O$299,10,FALSE))</f>
        <v/>
      </c>
      <c r="N178" s="69"/>
      <c r="O178" s="69"/>
      <c r="P178" s="42" t="str">
        <f>IF(ISERROR(VLOOKUP($P$1&amp;$U$1&amp;A178,STEP②【抽出】!$B$3:$O$299,11,FALSE)),"",VLOOKUP($P$1&amp;$U$1&amp;A178,STEP②【抽出】!$B$3:$O$299,11,FALSE))</f>
        <v/>
      </c>
      <c r="Q178" s="62" t="str">
        <f>IF(ISERROR(VLOOKUP($P$1&amp;$U$1&amp;A178,STEP②【抽出】!$B$3:$O$299,12,FALSE)),"",VLOOKUP($P$1&amp;$U$1&amp;A178,STEP②【抽出】!$B$3:$O$299,12,FALSE))</f>
        <v/>
      </c>
      <c r="R178" s="62"/>
      <c r="S178" s="62"/>
      <c r="T178" s="43" t="str">
        <f>IF(ISERROR(VLOOKUP($P$1&amp;$U$1&amp;A178,STEP②【抽出】!$B$3:$O$299,13,FALSE)),"",VLOOKUP($P$1&amp;$U$1&amp;A178,STEP②【抽出】!$B$3:$O$299,13,FALSE))</f>
        <v/>
      </c>
      <c r="U178" s="44" t="str">
        <f>IF(ISERROR(VLOOKUP($P$1&amp;$U$1&amp;A178,STEP②【抽出】!$B$3:$O$299,14,FALSE)),"",VLOOKUP($P$1&amp;$U$1&amp;A178,STEP②【抽出】!$B$3:$O$299,14,FALSE))</f>
        <v/>
      </c>
      <c r="V178" s="45"/>
      <c r="W178" s="34"/>
    </row>
    <row r="179" spans="1:23" ht="12.75" customHeight="1" x14ac:dyDescent="0.15">
      <c r="A179" s="36">
        <v>176</v>
      </c>
      <c r="B179" s="64" t="str">
        <f>IF(ISERROR(VLOOKUP($P$1&amp;$U$1&amp;A179,STEP②【抽出】!$B$3:$O$299,6,FALSE)),"",VLOOKUP($P$1&amp;$U$1&amp;A179,STEP②【抽出】!$B$3:$O$299,6,FALSE))</f>
        <v/>
      </c>
      <c r="C179" s="64"/>
      <c r="D179" s="64"/>
      <c r="E179" s="65" t="str">
        <f>IF(ISERROR(VLOOKUP($P$1&amp;$U$1&amp;A179,STEP②【抽出】!$B$3:$O$299,7,FALSE)),"",VLOOKUP($P$1&amp;$U$1&amp;A179,STEP②【抽出】!$B$3:$O$299,7,FALSE))</f>
        <v/>
      </c>
      <c r="F179" s="65"/>
      <c r="G179" s="56" t="str">
        <f>IF(ISERROR(VLOOKUP($P$1&amp;$U$1&amp;A179,STEP②【抽出】!$B$3:$O$299,8,FALSE)),"",VLOOKUP($P$1&amp;$U$1&amp;A179,STEP②【抽出】!$B$3:$O$299,8,FALSE))</f>
        <v/>
      </c>
      <c r="H179" s="56"/>
      <c r="I179" s="65" t="str">
        <f>IF(ISERROR(VLOOKUP($P$1&amp;$U$1&amp;A179,STEP②【抽出】!$B$3:$O$299,9,FALSE)),"",VLOOKUP($P$1&amp;$U$1&amp;A179,STEP②【抽出】!$B$3:$O$299,9,FALSE))</f>
        <v/>
      </c>
      <c r="J179" s="65"/>
      <c r="K179" s="65"/>
      <c r="L179" s="65"/>
      <c r="M179" s="68" t="str">
        <f>IF(ISERROR(VLOOKUP($P$1&amp;$U$1&amp;A179,STEP②【抽出】!$B$3:$O$299,10,FALSE)),"",VLOOKUP($P$1&amp;$U$1&amp;A179,STEP②【抽出】!$B$3:$O$299,10,FALSE))</f>
        <v/>
      </c>
      <c r="N179" s="68"/>
      <c r="O179" s="68"/>
      <c r="P179" s="37" t="str">
        <f>IF(ISERROR(VLOOKUP($P$1&amp;$U$1&amp;A179,STEP②【抽出】!$B$3:$O$299,11,FALSE)),"",VLOOKUP($P$1&amp;$U$1&amp;A179,STEP②【抽出】!$B$3:$O$299,11,FALSE))</f>
        <v/>
      </c>
      <c r="Q179" s="64" t="str">
        <f>IF(ISERROR(VLOOKUP($P$1&amp;$U$1&amp;A179,STEP②【抽出】!$B$3:$O$299,12,FALSE)),"",VLOOKUP($P$1&amp;$U$1&amp;A179,STEP②【抽出】!$B$3:$O$299,12,FALSE))</f>
        <v/>
      </c>
      <c r="R179" s="64"/>
      <c r="S179" s="64"/>
      <c r="T179" s="38" t="str">
        <f>IF(ISERROR(VLOOKUP($P$1&amp;$U$1&amp;A179,STEP②【抽出】!$B$3:$O$299,13,FALSE)),"",VLOOKUP($P$1&amp;$U$1&amp;A179,STEP②【抽出】!$B$3:$O$299,13,FALSE))</f>
        <v/>
      </c>
      <c r="U179" s="39" t="str">
        <f>IF(ISERROR(VLOOKUP($P$1&amp;$U$1&amp;A179,STEP②【抽出】!$B$3:$O$299,14,FALSE)),"",VLOOKUP($P$1&amp;$U$1&amp;A179,STEP②【抽出】!$B$3:$O$299,14,FALSE))</f>
        <v/>
      </c>
      <c r="V179" s="40"/>
      <c r="W179" s="34"/>
    </row>
    <row r="180" spans="1:23" ht="12.75" customHeight="1" x14ac:dyDescent="0.15">
      <c r="A180" s="41">
        <v>177</v>
      </c>
      <c r="B180" s="62" t="str">
        <f>IF(ISERROR(VLOOKUP($P$1&amp;$U$1&amp;A180,STEP②【抽出】!$B$3:$O$299,6,FALSE)),"",VLOOKUP($P$1&amp;$U$1&amp;A180,STEP②【抽出】!$B$3:$O$299,6,FALSE))</f>
        <v/>
      </c>
      <c r="C180" s="62"/>
      <c r="D180" s="62"/>
      <c r="E180" s="63" t="str">
        <f>IF(ISERROR(VLOOKUP($P$1&amp;$U$1&amp;A180,STEP②【抽出】!$B$3:$O$299,7,FALSE)),"",VLOOKUP($P$1&amp;$U$1&amp;A180,STEP②【抽出】!$B$3:$O$299,7,FALSE))</f>
        <v/>
      </c>
      <c r="F180" s="63"/>
      <c r="G180" s="57" t="str">
        <f>IF(ISERROR(VLOOKUP($P$1&amp;$U$1&amp;A180,STEP②【抽出】!$B$3:$O$299,8,FALSE)),"",VLOOKUP($P$1&amp;$U$1&amp;A180,STEP②【抽出】!$B$3:$O$299,8,FALSE))</f>
        <v/>
      </c>
      <c r="H180" s="57"/>
      <c r="I180" s="63" t="str">
        <f>IF(ISERROR(VLOOKUP($P$1&amp;$U$1&amp;A180,STEP②【抽出】!$B$3:$O$299,9,FALSE)),"",VLOOKUP($P$1&amp;$U$1&amp;A180,STEP②【抽出】!$B$3:$O$299,9,FALSE))</f>
        <v/>
      </c>
      <c r="J180" s="63"/>
      <c r="K180" s="63"/>
      <c r="L180" s="63"/>
      <c r="M180" s="69" t="str">
        <f>IF(ISERROR(VLOOKUP($P$1&amp;$U$1&amp;A180,STEP②【抽出】!$B$3:$O$299,10,FALSE)),"",VLOOKUP($P$1&amp;$U$1&amp;A180,STEP②【抽出】!$B$3:$O$299,10,FALSE))</f>
        <v/>
      </c>
      <c r="N180" s="69"/>
      <c r="O180" s="69"/>
      <c r="P180" s="42" t="str">
        <f>IF(ISERROR(VLOOKUP($P$1&amp;$U$1&amp;A180,STEP②【抽出】!$B$3:$O$299,11,FALSE)),"",VLOOKUP($P$1&amp;$U$1&amp;A180,STEP②【抽出】!$B$3:$O$299,11,FALSE))</f>
        <v/>
      </c>
      <c r="Q180" s="62" t="str">
        <f>IF(ISERROR(VLOOKUP($P$1&amp;$U$1&amp;A180,STEP②【抽出】!$B$3:$O$299,12,FALSE)),"",VLOOKUP($P$1&amp;$U$1&amp;A180,STEP②【抽出】!$B$3:$O$299,12,FALSE))</f>
        <v/>
      </c>
      <c r="R180" s="62"/>
      <c r="S180" s="62"/>
      <c r="T180" s="43" t="str">
        <f>IF(ISERROR(VLOOKUP($P$1&amp;$U$1&amp;A180,STEP②【抽出】!$B$3:$O$299,13,FALSE)),"",VLOOKUP($P$1&amp;$U$1&amp;A180,STEP②【抽出】!$B$3:$O$299,13,FALSE))</f>
        <v/>
      </c>
      <c r="U180" s="44" t="str">
        <f>IF(ISERROR(VLOOKUP($P$1&amp;$U$1&amp;A180,STEP②【抽出】!$B$3:$O$299,14,FALSE)),"",VLOOKUP($P$1&amp;$U$1&amp;A180,STEP②【抽出】!$B$3:$O$299,14,FALSE))</f>
        <v/>
      </c>
      <c r="V180" s="45"/>
      <c r="W180" s="34"/>
    </row>
    <row r="181" spans="1:23" ht="12.75" customHeight="1" x14ac:dyDescent="0.15">
      <c r="A181" s="36">
        <v>178</v>
      </c>
      <c r="B181" s="64" t="str">
        <f>IF(ISERROR(VLOOKUP($P$1&amp;$U$1&amp;A181,STEP②【抽出】!$B$3:$O$299,6,FALSE)),"",VLOOKUP($P$1&amp;$U$1&amp;A181,STEP②【抽出】!$B$3:$O$299,6,FALSE))</f>
        <v/>
      </c>
      <c r="C181" s="64"/>
      <c r="D181" s="64"/>
      <c r="E181" s="65" t="str">
        <f>IF(ISERROR(VLOOKUP($P$1&amp;$U$1&amp;A181,STEP②【抽出】!$B$3:$O$299,7,FALSE)),"",VLOOKUP($P$1&amp;$U$1&amp;A181,STEP②【抽出】!$B$3:$O$299,7,FALSE))</f>
        <v/>
      </c>
      <c r="F181" s="65"/>
      <c r="G181" s="56" t="str">
        <f>IF(ISERROR(VLOOKUP($P$1&amp;$U$1&amp;A181,STEP②【抽出】!$B$3:$O$299,8,FALSE)),"",VLOOKUP($P$1&amp;$U$1&amp;A181,STEP②【抽出】!$B$3:$O$299,8,FALSE))</f>
        <v/>
      </c>
      <c r="H181" s="56"/>
      <c r="I181" s="65" t="str">
        <f>IF(ISERROR(VLOOKUP($P$1&amp;$U$1&amp;A181,STEP②【抽出】!$B$3:$O$299,9,FALSE)),"",VLOOKUP($P$1&amp;$U$1&amp;A181,STEP②【抽出】!$B$3:$O$299,9,FALSE))</f>
        <v/>
      </c>
      <c r="J181" s="65"/>
      <c r="K181" s="65"/>
      <c r="L181" s="65"/>
      <c r="M181" s="68" t="str">
        <f>IF(ISERROR(VLOOKUP($P$1&amp;$U$1&amp;A181,STEP②【抽出】!$B$3:$O$299,10,FALSE)),"",VLOOKUP($P$1&amp;$U$1&amp;A181,STEP②【抽出】!$B$3:$O$299,10,FALSE))</f>
        <v/>
      </c>
      <c r="N181" s="68"/>
      <c r="O181" s="68"/>
      <c r="P181" s="37" t="str">
        <f>IF(ISERROR(VLOOKUP($P$1&amp;$U$1&amp;A181,STEP②【抽出】!$B$3:$O$299,11,FALSE)),"",VLOOKUP($P$1&amp;$U$1&amp;A181,STEP②【抽出】!$B$3:$O$299,11,FALSE))</f>
        <v/>
      </c>
      <c r="Q181" s="64" t="str">
        <f>IF(ISERROR(VLOOKUP($P$1&amp;$U$1&amp;A181,STEP②【抽出】!$B$3:$O$299,12,FALSE)),"",VLOOKUP($P$1&amp;$U$1&amp;A181,STEP②【抽出】!$B$3:$O$299,12,FALSE))</f>
        <v/>
      </c>
      <c r="R181" s="64"/>
      <c r="S181" s="64"/>
      <c r="T181" s="38" t="str">
        <f>IF(ISERROR(VLOOKUP($P$1&amp;$U$1&amp;A181,STEP②【抽出】!$B$3:$O$299,13,FALSE)),"",VLOOKUP($P$1&amp;$U$1&amp;A181,STEP②【抽出】!$B$3:$O$299,13,FALSE))</f>
        <v/>
      </c>
      <c r="U181" s="39" t="str">
        <f>IF(ISERROR(VLOOKUP($P$1&amp;$U$1&amp;A181,STEP②【抽出】!$B$3:$O$299,14,FALSE)),"",VLOOKUP($P$1&amp;$U$1&amp;A181,STEP②【抽出】!$B$3:$O$299,14,FALSE))</f>
        <v/>
      </c>
      <c r="V181" s="40"/>
      <c r="W181" s="34"/>
    </row>
    <row r="182" spans="1:23" ht="12.75" customHeight="1" x14ac:dyDescent="0.15">
      <c r="A182" s="41">
        <v>179</v>
      </c>
      <c r="B182" s="62" t="str">
        <f>IF(ISERROR(VLOOKUP($P$1&amp;$U$1&amp;A182,STEP②【抽出】!$B$3:$O$299,6,FALSE)),"",VLOOKUP($P$1&amp;$U$1&amp;A182,STEP②【抽出】!$B$3:$O$299,6,FALSE))</f>
        <v/>
      </c>
      <c r="C182" s="62"/>
      <c r="D182" s="62"/>
      <c r="E182" s="63" t="str">
        <f>IF(ISERROR(VLOOKUP($P$1&amp;$U$1&amp;A182,STEP②【抽出】!$B$3:$O$299,7,FALSE)),"",VLOOKUP($P$1&amp;$U$1&amp;A182,STEP②【抽出】!$B$3:$O$299,7,FALSE))</f>
        <v/>
      </c>
      <c r="F182" s="63"/>
      <c r="G182" s="57" t="str">
        <f>IF(ISERROR(VLOOKUP($P$1&amp;$U$1&amp;A182,STEP②【抽出】!$B$3:$O$299,8,FALSE)),"",VLOOKUP($P$1&amp;$U$1&amp;A182,STEP②【抽出】!$B$3:$O$299,8,FALSE))</f>
        <v/>
      </c>
      <c r="H182" s="57"/>
      <c r="I182" s="63" t="str">
        <f>IF(ISERROR(VLOOKUP($P$1&amp;$U$1&amp;A182,STEP②【抽出】!$B$3:$O$299,9,FALSE)),"",VLOOKUP($P$1&amp;$U$1&amp;A182,STEP②【抽出】!$B$3:$O$299,9,FALSE))</f>
        <v/>
      </c>
      <c r="J182" s="63"/>
      <c r="K182" s="63"/>
      <c r="L182" s="63"/>
      <c r="M182" s="69" t="str">
        <f>IF(ISERROR(VLOOKUP($P$1&amp;$U$1&amp;A182,STEP②【抽出】!$B$3:$O$299,10,FALSE)),"",VLOOKUP($P$1&amp;$U$1&amp;A182,STEP②【抽出】!$B$3:$O$299,10,FALSE))</f>
        <v/>
      </c>
      <c r="N182" s="69"/>
      <c r="O182" s="69"/>
      <c r="P182" s="42" t="str">
        <f>IF(ISERROR(VLOOKUP($P$1&amp;$U$1&amp;A182,STEP②【抽出】!$B$3:$O$299,11,FALSE)),"",VLOOKUP($P$1&amp;$U$1&amp;A182,STEP②【抽出】!$B$3:$O$299,11,FALSE))</f>
        <v/>
      </c>
      <c r="Q182" s="62" t="str">
        <f>IF(ISERROR(VLOOKUP($P$1&amp;$U$1&amp;A182,STEP②【抽出】!$B$3:$O$299,12,FALSE)),"",VLOOKUP($P$1&amp;$U$1&amp;A182,STEP②【抽出】!$B$3:$O$299,12,FALSE))</f>
        <v/>
      </c>
      <c r="R182" s="62"/>
      <c r="S182" s="62"/>
      <c r="T182" s="43" t="str">
        <f>IF(ISERROR(VLOOKUP($P$1&amp;$U$1&amp;A182,STEP②【抽出】!$B$3:$O$299,13,FALSE)),"",VLOOKUP($P$1&amp;$U$1&amp;A182,STEP②【抽出】!$B$3:$O$299,13,FALSE))</f>
        <v/>
      </c>
      <c r="U182" s="44" t="str">
        <f>IF(ISERROR(VLOOKUP($P$1&amp;$U$1&amp;A182,STEP②【抽出】!$B$3:$O$299,14,FALSE)),"",VLOOKUP($P$1&amp;$U$1&amp;A182,STEP②【抽出】!$B$3:$O$299,14,FALSE))</f>
        <v/>
      </c>
      <c r="V182" s="45"/>
      <c r="W182" s="34"/>
    </row>
    <row r="183" spans="1:23" ht="12.75" customHeight="1" thickBot="1" x14ac:dyDescent="0.2">
      <c r="A183" s="46">
        <v>180</v>
      </c>
      <c r="B183" s="60" t="str">
        <f>IF(ISERROR(VLOOKUP($P$1&amp;$U$1&amp;A183,STEP②【抽出】!$B$3:$O$299,6,FALSE)),"",VLOOKUP($P$1&amp;$U$1&amp;A183,STEP②【抽出】!$B$3:$O$299,6,FALSE))</f>
        <v/>
      </c>
      <c r="C183" s="60"/>
      <c r="D183" s="60"/>
      <c r="E183" s="61" t="str">
        <f>IF(ISERROR(VLOOKUP($P$1&amp;$U$1&amp;A183,STEP②【抽出】!$B$3:$O$299,7,FALSE)),"",VLOOKUP($P$1&amp;$U$1&amp;A183,STEP②【抽出】!$B$3:$O$299,7,FALSE))</f>
        <v/>
      </c>
      <c r="F183" s="61"/>
      <c r="G183" s="58" t="str">
        <f>IF(ISERROR(VLOOKUP($P$1&amp;$U$1&amp;A183,STEP②【抽出】!$B$3:$O$299,8,FALSE)),"",VLOOKUP($P$1&amp;$U$1&amp;A183,STEP②【抽出】!$B$3:$O$299,8,FALSE))</f>
        <v/>
      </c>
      <c r="H183" s="58"/>
      <c r="I183" s="61" t="str">
        <f>IF(ISERROR(VLOOKUP($P$1&amp;$U$1&amp;A183,STEP②【抽出】!$B$3:$O$299,9,FALSE)),"",VLOOKUP($P$1&amp;$U$1&amp;A183,STEP②【抽出】!$B$3:$O$299,9,FALSE))</f>
        <v/>
      </c>
      <c r="J183" s="61"/>
      <c r="K183" s="61"/>
      <c r="L183" s="61"/>
      <c r="M183" s="70" t="str">
        <f>IF(ISERROR(VLOOKUP($P$1&amp;$U$1&amp;A183,STEP②【抽出】!$B$3:$O$299,10,FALSE)),"",VLOOKUP($P$1&amp;$U$1&amp;A183,STEP②【抽出】!$B$3:$O$299,10,FALSE))</f>
        <v/>
      </c>
      <c r="N183" s="70"/>
      <c r="O183" s="70"/>
      <c r="P183" s="47" t="str">
        <f>IF(ISERROR(VLOOKUP($P$1&amp;$U$1&amp;A183,STEP②【抽出】!$B$3:$O$299,11,FALSE)),"",VLOOKUP($P$1&amp;$U$1&amp;A183,STEP②【抽出】!$B$3:$O$299,11,FALSE))</f>
        <v/>
      </c>
      <c r="Q183" s="60" t="str">
        <f>IF(ISERROR(VLOOKUP($P$1&amp;$U$1&amp;A183,STEP②【抽出】!$B$3:$O$299,12,FALSE)),"",VLOOKUP($P$1&amp;$U$1&amp;A183,STEP②【抽出】!$B$3:$O$299,12,FALSE))</f>
        <v/>
      </c>
      <c r="R183" s="60"/>
      <c r="S183" s="60"/>
      <c r="T183" s="48" t="str">
        <f>IF(ISERROR(VLOOKUP($P$1&amp;$U$1&amp;A183,STEP②【抽出】!$B$3:$O$299,13,FALSE)),"",VLOOKUP($P$1&amp;$U$1&amp;A183,STEP②【抽出】!$B$3:$O$299,13,FALSE))</f>
        <v/>
      </c>
      <c r="U183" s="49" t="str">
        <f>IF(ISERROR(VLOOKUP($P$1&amp;$U$1&amp;A183,STEP②【抽出】!$B$3:$O$299,14,FALSE)),"",VLOOKUP($P$1&amp;$U$1&amp;A183,STEP②【抽出】!$B$3:$O$299,14,FALSE))</f>
        <v/>
      </c>
      <c r="V183" s="50"/>
      <c r="W183" s="34"/>
    </row>
    <row r="184" spans="1:23" x14ac:dyDescent="0.15"/>
    <row r="185" spans="1:23" x14ac:dyDescent="0.15"/>
    <row r="186" spans="1:23" x14ac:dyDescent="0.15"/>
    <row r="187" spans="1:23" x14ac:dyDescent="0.15"/>
    <row r="188" spans="1:23" x14ac:dyDescent="0.15"/>
    <row r="189" spans="1:23" x14ac:dyDescent="0.15"/>
    <row r="190" spans="1:23" x14ac:dyDescent="0.15"/>
    <row r="191" spans="1:23" x14ac:dyDescent="0.15"/>
    <row r="192" spans="1:23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selectLockedCells="1" autoFilter="0"/>
  <mergeCells count="1091"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</mergeCells>
  <phoneticPr fontId="18"/>
  <conditionalFormatting sqref="A2:X2 AC1:XFD2 A1 I3:Y3 AB3:XFD3 A184:XFD1048576 A3:G183 I4:XFD183 W1 N1:U1">
    <cfRule type="containsErrors" dxfId="0" priority="3">
      <formula>ISERROR(A1)</formula>
    </cfRule>
  </conditionalFormatting>
  <dataValidations count="2">
    <dataValidation type="list" allowBlank="1" showInputMessage="1" showErrorMessage="1" sqref="U1">
      <formula1>$AB$4:$AB$27</formula1>
    </dataValidation>
    <dataValidation type="list" allowBlank="1" showInputMessage="1" showErrorMessage="1" sqref="P1:R1">
      <formula1>$Y$3:$Y$11</formula1>
    </dataValidation>
  </dataValidations>
  <printOptions horizontalCentered="1"/>
  <pageMargins left="0.43307086614173229" right="0.43307086614173229" top="0.47244094488188981" bottom="0.47244094488188981" header="0.31496062992125984" footer="0.31496062992125984"/>
  <pageSetup paperSize="9" scale="35" fitToWidth="0" orientation="portrait" r:id="rId1"/>
  <rowBreaks count="2" manualBreakCount="2">
    <brk id="63" max="21" man="1"/>
    <brk id="12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E24" sqref="E24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Sheet1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2022-08-28T01:02:17Z</cp:lastPrinted>
  <dcterms:created xsi:type="dcterms:W3CDTF">2016-07-29T09:26:15Z</dcterms:created>
  <dcterms:modified xsi:type="dcterms:W3CDTF">2024-11-19T03:20:10Z</dcterms:modified>
</cp:coreProperties>
</file>