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488" windowWidth="15360" windowHeight="6588" tabRatio="862" activeTab="1"/>
  </bookViews>
  <sheets>
    <sheet name="入力表" sheetId="45" r:id="rId1"/>
    <sheet name="申込確認" sheetId="42" r:id="rId2"/>
    <sheet name="申込確認シート" sheetId="41" state="hidden" r:id="rId3"/>
    <sheet name="●貼付（事務局）" sheetId="37" r:id="rId4"/>
    <sheet name="①初期設定" sheetId="44" state="hidden" r:id="rId5"/>
    <sheet name="Sheet1" sheetId="46" state="hidden" r:id="rId6"/>
  </sheets>
  <definedNames>
    <definedName name="_xlnm._FilterDatabase" localSheetId="3" hidden="1">'●貼付（事務局）'!$B$2:$L$41</definedName>
    <definedName name="_xlnm._FilterDatabase" localSheetId="1" hidden="1">申込確認!#REF!</definedName>
    <definedName name="_xlnm._FilterDatabase" localSheetId="0" hidden="1">入力表!$AI$14:$AI$58</definedName>
    <definedName name="M400R">入力表!$DM$14:$DM$20</definedName>
    <definedName name="_xlnm.Print_Area" localSheetId="1">申込確認!$A$1:$AY$56</definedName>
    <definedName name="_xlnm.Print_Area" localSheetId="0">入力表!$A$1:$CC$53</definedName>
    <definedName name="一般" localSheetId="0">入力表!$CT$14:$CT$58</definedName>
    <definedName name="一般女種目" localSheetId="0">入力表!$DJ$14:$DJ$50</definedName>
    <definedName name="一般男種目" localSheetId="0">入力表!$DI$14:$DI$50</definedName>
    <definedName name="高校" localSheetId="0">入力表!$CS$14:$CS$58</definedName>
    <definedName name="高校女種目" localSheetId="0">入力表!$DH$14:$DH$50</definedName>
    <definedName name="高校男種目" localSheetId="0">入力表!$DG$14:$DG$50</definedName>
    <definedName name="女400R">入力表!$DN$14:$DN$20</definedName>
    <definedName name="女MR">入力表!$DP$14:$DP$17</definedName>
    <definedName name="小学" localSheetId="0">入力表!$CQ$14:$CQ$58</definedName>
    <definedName name="小学女種目" localSheetId="0">入力表!$DD$14:$DD$50</definedName>
    <definedName name="小学男種目" localSheetId="0">入力表!$DC$14:$DC$50</definedName>
    <definedName name="男400R">入力表!$DM$14:$DM$20</definedName>
    <definedName name="男MR">入力表!$DO$14:$DO$17</definedName>
    <definedName name="中学" localSheetId="0">入力表!$CR$14:$CR$58</definedName>
    <definedName name="中学女種目" localSheetId="0">入力表!$DF$14:$DF$50</definedName>
    <definedName name="中学男種目" localSheetId="0">入力表!$DE$14:$DE$50</definedName>
    <definedName name="幼児" localSheetId="0">入力表!$CP$14:$CP$58</definedName>
    <definedName name="幼児女種目" localSheetId="0">入力表!$DB$15:$DB$50</definedName>
    <definedName name="幼児男種目" localSheetId="0">入力表!$DA$14:$DA$50</definedName>
  </definedNames>
  <calcPr calcId="145621"/>
</workbook>
</file>

<file path=xl/calcChain.xml><?xml version="1.0" encoding="utf-8"?>
<calcChain xmlns="http://schemas.openxmlformats.org/spreadsheetml/2006/main">
  <c r="AI9" i="45" l="1"/>
  <c r="AI8" i="45"/>
  <c r="AI7" i="45"/>
  <c r="AI6" i="45"/>
  <c r="AB10" i="45" l="1"/>
  <c r="BD14" i="45"/>
  <c r="BG14" i="45"/>
  <c r="BD15" i="45"/>
  <c r="BG15" i="45"/>
  <c r="BD16" i="45"/>
  <c r="BG16" i="45"/>
  <c r="BD17" i="45"/>
  <c r="BG17" i="45"/>
  <c r="BD18" i="45"/>
  <c r="BG18" i="45"/>
  <c r="BD19" i="45"/>
  <c r="BG19" i="45"/>
  <c r="BD20" i="45"/>
  <c r="BG20" i="45"/>
  <c r="BD21" i="45"/>
  <c r="BG21" i="45"/>
  <c r="BD22" i="45"/>
  <c r="BG22" i="45"/>
  <c r="BD23" i="45"/>
  <c r="BG23" i="45"/>
  <c r="BD24" i="45"/>
  <c r="BG24" i="45"/>
  <c r="BD25" i="45"/>
  <c r="BG25" i="45"/>
  <c r="BD26" i="45"/>
  <c r="BG26" i="45"/>
  <c r="BD27" i="45"/>
  <c r="BG27" i="45"/>
  <c r="BD28" i="45"/>
  <c r="BG28" i="45"/>
  <c r="BD29" i="45"/>
  <c r="BG29" i="45"/>
  <c r="BD30" i="45"/>
  <c r="BG30" i="45"/>
  <c r="BD31" i="45"/>
  <c r="BG31" i="45"/>
  <c r="BD33" i="45"/>
  <c r="BG33" i="45"/>
  <c r="BD34" i="45"/>
  <c r="BG34" i="45"/>
  <c r="BD35" i="45"/>
  <c r="BG35" i="45"/>
  <c r="BD36" i="45"/>
  <c r="BG36" i="45"/>
  <c r="S37" i="37" l="1"/>
  <c r="AY20" i="37"/>
  <c r="AY21" i="37"/>
  <c r="AY19" i="37"/>
  <c r="AY17" i="37"/>
  <c r="AY18" i="37"/>
  <c r="AY16" i="37"/>
  <c r="AY10" i="37"/>
  <c r="AY11" i="37"/>
  <c r="AY12" i="37"/>
  <c r="AY13" i="37"/>
  <c r="AY14" i="37"/>
  <c r="AY9" i="37"/>
  <c r="AY3" i="37"/>
  <c r="Q37" i="37"/>
  <c r="AY4" i="37"/>
  <c r="AY5" i="37"/>
  <c r="AY6" i="37"/>
  <c r="AY7" i="37"/>
  <c r="AY8" i="37"/>
  <c r="AS41" i="37"/>
  <c r="AR41" i="37"/>
  <c r="AP41" i="37"/>
  <c r="AO41" i="37"/>
  <c r="AM41" i="37"/>
  <c r="AN41" i="37" s="1"/>
  <c r="AL41" i="37"/>
  <c r="AS40" i="37"/>
  <c r="AR40" i="37"/>
  <c r="AP40" i="37"/>
  <c r="AO40" i="37"/>
  <c r="AM40" i="37"/>
  <c r="AN40" i="37" s="1"/>
  <c r="AL40" i="37"/>
  <c r="AS39" i="37"/>
  <c r="AR39" i="37"/>
  <c r="AP39" i="37"/>
  <c r="AO39" i="37"/>
  <c r="AM39" i="37"/>
  <c r="AN39" i="37" s="1"/>
  <c r="AL39" i="37"/>
  <c r="AS38" i="37"/>
  <c r="AR38" i="37"/>
  <c r="AQ38" i="37"/>
  <c r="AP38" i="37"/>
  <c r="AO38" i="37"/>
  <c r="AM38" i="37"/>
  <c r="AN38" i="37" s="1"/>
  <c r="AL38" i="37"/>
  <c r="AS37" i="37"/>
  <c r="AR37" i="37"/>
  <c r="AQ37" i="37"/>
  <c r="AP37" i="37"/>
  <c r="AO37" i="37"/>
  <c r="AM37" i="37"/>
  <c r="AN37" i="37" s="1"/>
  <c r="AL37" i="37"/>
  <c r="AS36" i="37"/>
  <c r="AR36" i="37"/>
  <c r="AQ36" i="37"/>
  <c r="AP36" i="37"/>
  <c r="AO36" i="37"/>
  <c r="AM36" i="37"/>
  <c r="AN36" i="37" s="1"/>
  <c r="AL36" i="37"/>
  <c r="AS35" i="37"/>
  <c r="AR35" i="37"/>
  <c r="AQ35" i="37"/>
  <c r="AP35" i="37"/>
  <c r="AO35" i="37"/>
  <c r="AM35" i="37"/>
  <c r="AN35" i="37" s="1"/>
  <c r="AL35" i="37"/>
  <c r="AS34" i="37"/>
  <c r="AR34" i="37"/>
  <c r="AQ34" i="37"/>
  <c r="AP34" i="37"/>
  <c r="AO34" i="37"/>
  <c r="AM34" i="37"/>
  <c r="AN34" i="37" s="1"/>
  <c r="AL34" i="37"/>
  <c r="AS33" i="37"/>
  <c r="AR33" i="37"/>
  <c r="AQ33" i="37"/>
  <c r="AP33" i="37"/>
  <c r="AO33" i="37"/>
  <c r="AM33" i="37"/>
  <c r="AN33" i="37" s="1"/>
  <c r="AL33" i="37"/>
  <c r="AS32" i="37"/>
  <c r="AR32" i="37"/>
  <c r="AQ32" i="37"/>
  <c r="AP32" i="37"/>
  <c r="AO32" i="37"/>
  <c r="AM32" i="37"/>
  <c r="AN32" i="37" s="1"/>
  <c r="AL32" i="37"/>
  <c r="AS31" i="37"/>
  <c r="AR31" i="37"/>
  <c r="AQ31" i="37"/>
  <c r="AP31" i="37"/>
  <c r="AO31" i="37"/>
  <c r="AM31" i="37"/>
  <c r="AN31" i="37" s="1"/>
  <c r="AL31" i="37"/>
  <c r="AS30" i="37"/>
  <c r="AR30" i="37"/>
  <c r="AQ30" i="37"/>
  <c r="AP30" i="37"/>
  <c r="AO30" i="37"/>
  <c r="AM30" i="37"/>
  <c r="AN30" i="37" s="1"/>
  <c r="AL30" i="37"/>
  <c r="AS29" i="37"/>
  <c r="AR29" i="37"/>
  <c r="AQ29" i="37"/>
  <c r="AP29" i="37"/>
  <c r="AO29" i="37"/>
  <c r="AM29" i="37"/>
  <c r="AN29" i="37" s="1"/>
  <c r="AL29" i="37"/>
  <c r="AS28" i="37"/>
  <c r="AR28" i="37"/>
  <c r="AQ28" i="37"/>
  <c r="AP28" i="37"/>
  <c r="AO28" i="37"/>
  <c r="AM28" i="37"/>
  <c r="AN28" i="37" s="1"/>
  <c r="AL28" i="37"/>
  <c r="AS27" i="37"/>
  <c r="AR27" i="37"/>
  <c r="AQ27" i="37"/>
  <c r="AP27" i="37"/>
  <c r="AO27" i="37"/>
  <c r="AM27" i="37"/>
  <c r="AN27" i="37" s="1"/>
  <c r="AL27" i="37"/>
  <c r="AS26" i="37"/>
  <c r="AR26" i="37"/>
  <c r="AQ26" i="37"/>
  <c r="AP26" i="37"/>
  <c r="AO26" i="37"/>
  <c r="AM26" i="37"/>
  <c r="AN26" i="37" s="1"/>
  <c r="AL26" i="37"/>
  <c r="AS25" i="37"/>
  <c r="AR25" i="37"/>
  <c r="AQ25" i="37"/>
  <c r="AP25" i="37"/>
  <c r="AO25" i="37"/>
  <c r="AM25" i="37"/>
  <c r="AN25" i="37" s="1"/>
  <c r="AL25" i="37"/>
  <c r="AS24" i="37"/>
  <c r="AR24" i="37"/>
  <c r="AQ24" i="37"/>
  <c r="AP24" i="37"/>
  <c r="AO24" i="37"/>
  <c r="AM24" i="37"/>
  <c r="AN24" i="37" s="1"/>
  <c r="AL24" i="37"/>
  <c r="AS23" i="37"/>
  <c r="AR23" i="37"/>
  <c r="AQ23" i="37"/>
  <c r="AP23" i="37"/>
  <c r="AO23" i="37"/>
  <c r="AM23" i="37"/>
  <c r="AN23" i="37" s="1"/>
  <c r="AL23" i="37"/>
  <c r="AS22" i="37"/>
  <c r="AR22" i="37"/>
  <c r="AQ22" i="37"/>
  <c r="AP22" i="37"/>
  <c r="AO22" i="37"/>
  <c r="AM22" i="37"/>
  <c r="AN22" i="37" s="1"/>
  <c r="AL22" i="37"/>
  <c r="AS21" i="37"/>
  <c r="AR21" i="37"/>
  <c r="AP21" i="37"/>
  <c r="AO21" i="37"/>
  <c r="AM21" i="37"/>
  <c r="AN21" i="37" s="1"/>
  <c r="AL21" i="37"/>
  <c r="AS20" i="37"/>
  <c r="AR20" i="37"/>
  <c r="AP20" i="37"/>
  <c r="AO20" i="37"/>
  <c r="AM20" i="37"/>
  <c r="AN20" i="37" s="1"/>
  <c r="AL20" i="37"/>
  <c r="AS19" i="37"/>
  <c r="AR19" i="37"/>
  <c r="AQ19" i="37"/>
  <c r="AP19" i="37"/>
  <c r="AO19" i="37"/>
  <c r="AM19" i="37"/>
  <c r="AN19" i="37" s="1"/>
  <c r="AL19" i="37"/>
  <c r="AS18" i="37"/>
  <c r="AR18" i="37"/>
  <c r="AQ18" i="37"/>
  <c r="AP18" i="37"/>
  <c r="AO18" i="37"/>
  <c r="AM18" i="37"/>
  <c r="AN18" i="37" s="1"/>
  <c r="AL18" i="37"/>
  <c r="AS17" i="37"/>
  <c r="AR17" i="37"/>
  <c r="AQ17" i="37"/>
  <c r="AP17" i="37"/>
  <c r="AO17" i="37"/>
  <c r="AM17" i="37"/>
  <c r="AN17" i="37" s="1"/>
  <c r="AL17" i="37"/>
  <c r="AS16" i="37"/>
  <c r="AR16" i="37"/>
  <c r="AQ16" i="37"/>
  <c r="AP16" i="37"/>
  <c r="AO16" i="37"/>
  <c r="AM16" i="37"/>
  <c r="AN16" i="37" s="1"/>
  <c r="AL16" i="37"/>
  <c r="AS15" i="37"/>
  <c r="AR15" i="37"/>
  <c r="AQ15" i="37"/>
  <c r="AP15" i="37"/>
  <c r="AO15" i="37"/>
  <c r="AM15" i="37"/>
  <c r="AN15" i="37" s="1"/>
  <c r="AL15" i="37"/>
  <c r="AS14" i="37"/>
  <c r="AR14" i="37"/>
  <c r="AQ14" i="37"/>
  <c r="AP14" i="37"/>
  <c r="AO14" i="37"/>
  <c r="AM14" i="37"/>
  <c r="AN14" i="37" s="1"/>
  <c r="AL14" i="37"/>
  <c r="AS13" i="37"/>
  <c r="AR13" i="37"/>
  <c r="AQ13" i="37"/>
  <c r="AP13" i="37"/>
  <c r="AO13" i="37"/>
  <c r="AM13" i="37"/>
  <c r="AN13" i="37" s="1"/>
  <c r="AL13" i="37"/>
  <c r="AS12" i="37"/>
  <c r="AR12" i="37"/>
  <c r="AQ12" i="37"/>
  <c r="AP12" i="37"/>
  <c r="AO12" i="37"/>
  <c r="AM12" i="37"/>
  <c r="AN12" i="37" s="1"/>
  <c r="AL12" i="37"/>
  <c r="AS11" i="37"/>
  <c r="AR11" i="37"/>
  <c r="AQ11" i="37"/>
  <c r="AP11" i="37"/>
  <c r="AO11" i="37"/>
  <c r="AM11" i="37"/>
  <c r="AN11" i="37" s="1"/>
  <c r="AL11" i="37"/>
  <c r="AS10" i="37"/>
  <c r="AR10" i="37"/>
  <c r="AQ10" i="37"/>
  <c r="AP10" i="37"/>
  <c r="AO10" i="37"/>
  <c r="AM10" i="37"/>
  <c r="AN10" i="37" s="1"/>
  <c r="AL10" i="37"/>
  <c r="AS9" i="37"/>
  <c r="AR9" i="37"/>
  <c r="AQ9" i="37"/>
  <c r="AP9" i="37"/>
  <c r="AO9" i="37"/>
  <c r="AM9" i="37"/>
  <c r="AN9" i="37" s="1"/>
  <c r="AL9" i="37"/>
  <c r="AS8" i="37"/>
  <c r="AR8" i="37"/>
  <c r="AQ8" i="37"/>
  <c r="AP8" i="37"/>
  <c r="AO8" i="37"/>
  <c r="AM8" i="37"/>
  <c r="AN8" i="37" s="1"/>
  <c r="AL8" i="37"/>
  <c r="AS7" i="37"/>
  <c r="AR7" i="37"/>
  <c r="AQ7" i="37"/>
  <c r="AP7" i="37"/>
  <c r="AO7" i="37"/>
  <c r="AM7" i="37"/>
  <c r="AN7" i="37" s="1"/>
  <c r="AL7" i="37"/>
  <c r="AS6" i="37"/>
  <c r="AR6" i="37"/>
  <c r="AQ6" i="37"/>
  <c r="AP6" i="37"/>
  <c r="AO6" i="37"/>
  <c r="AM6" i="37"/>
  <c r="AN6" i="37" s="1"/>
  <c r="AL6" i="37"/>
  <c r="AS5" i="37"/>
  <c r="AR5" i="37"/>
  <c r="AQ5" i="37"/>
  <c r="AP5" i="37"/>
  <c r="AO5" i="37"/>
  <c r="AM5" i="37"/>
  <c r="AN5" i="37" s="1"/>
  <c r="AL5" i="37"/>
  <c r="AS4" i="37"/>
  <c r="AR4" i="37"/>
  <c r="AQ4" i="37"/>
  <c r="AP4" i="37"/>
  <c r="AO4" i="37"/>
  <c r="AM4" i="37"/>
  <c r="AN4" i="37" s="1"/>
  <c r="AL4" i="37"/>
  <c r="AS3" i="37"/>
  <c r="AR3" i="37"/>
  <c r="AQ3" i="37"/>
  <c r="AP3" i="37"/>
  <c r="AO3" i="37"/>
  <c r="AM3" i="37"/>
  <c r="AN3" i="37" s="1"/>
  <c r="AL3" i="37"/>
  <c r="AS2" i="37"/>
  <c r="AR2" i="37"/>
  <c r="AQ2" i="37"/>
  <c r="AP2" i="37"/>
  <c r="AO2" i="37"/>
  <c r="AN2" i="37"/>
  <c r="AM2" i="37"/>
  <c r="AL2" i="37"/>
  <c r="AK41" i="37"/>
  <c r="AJ41" i="37"/>
  <c r="AH41" i="37"/>
  <c r="AG41" i="37"/>
  <c r="AE41" i="37"/>
  <c r="AF41" i="37" s="1"/>
  <c r="AD41" i="37"/>
  <c r="AK40" i="37"/>
  <c r="AJ40" i="37"/>
  <c r="AH40" i="37"/>
  <c r="AG40" i="37"/>
  <c r="AE40" i="37"/>
  <c r="AF40" i="37" s="1"/>
  <c r="AD40" i="37"/>
  <c r="AK39" i="37"/>
  <c r="AJ39" i="37"/>
  <c r="AH39" i="37"/>
  <c r="AG39" i="37"/>
  <c r="AE39" i="37"/>
  <c r="AF39" i="37" s="1"/>
  <c r="AD39" i="37"/>
  <c r="AK38" i="37"/>
  <c r="AJ38" i="37"/>
  <c r="AI38" i="37"/>
  <c r="AH38" i="37"/>
  <c r="AG38" i="37"/>
  <c r="AE38" i="37"/>
  <c r="AF38" i="37" s="1"/>
  <c r="AD38" i="37"/>
  <c r="AK37" i="37"/>
  <c r="AJ37" i="37"/>
  <c r="AI37" i="37"/>
  <c r="AH37" i="37"/>
  <c r="AG37" i="37"/>
  <c r="AE37" i="37"/>
  <c r="AF37" i="37" s="1"/>
  <c r="AD37" i="37"/>
  <c r="AK36" i="37"/>
  <c r="AJ36" i="37"/>
  <c r="AI36" i="37"/>
  <c r="AH36" i="37"/>
  <c r="AG36" i="37"/>
  <c r="AE36" i="37"/>
  <c r="AF36" i="37" s="1"/>
  <c r="AD36" i="37"/>
  <c r="AK35" i="37"/>
  <c r="AJ35" i="37"/>
  <c r="AI35" i="37"/>
  <c r="AH35" i="37"/>
  <c r="AG35" i="37"/>
  <c r="AE35" i="37"/>
  <c r="AF35" i="37" s="1"/>
  <c r="AD35" i="37"/>
  <c r="AK34" i="37"/>
  <c r="AJ34" i="37"/>
  <c r="AI34" i="37"/>
  <c r="AH34" i="37"/>
  <c r="AG34" i="37"/>
  <c r="AE34" i="37"/>
  <c r="AF34" i="37" s="1"/>
  <c r="AD34" i="37"/>
  <c r="AK33" i="37"/>
  <c r="AJ33" i="37"/>
  <c r="AI33" i="37"/>
  <c r="AH33" i="37"/>
  <c r="AG33" i="37"/>
  <c r="AE33" i="37"/>
  <c r="AF33" i="37" s="1"/>
  <c r="AD33" i="37"/>
  <c r="AK32" i="37"/>
  <c r="AJ32" i="37"/>
  <c r="AI32" i="37"/>
  <c r="AH32" i="37"/>
  <c r="AG32" i="37"/>
  <c r="AE32" i="37"/>
  <c r="AF32" i="37" s="1"/>
  <c r="AD32" i="37"/>
  <c r="AK31" i="37"/>
  <c r="AJ31" i="37"/>
  <c r="AI31" i="37"/>
  <c r="AH31" i="37"/>
  <c r="AG31" i="37"/>
  <c r="AE31" i="37"/>
  <c r="AF31" i="37" s="1"/>
  <c r="AD31" i="37"/>
  <c r="AK30" i="37"/>
  <c r="AJ30" i="37"/>
  <c r="AI30" i="37"/>
  <c r="AH30" i="37"/>
  <c r="AG30" i="37"/>
  <c r="AE30" i="37"/>
  <c r="AF30" i="37" s="1"/>
  <c r="AD30" i="37"/>
  <c r="AK29" i="37"/>
  <c r="AJ29" i="37"/>
  <c r="AI29" i="37"/>
  <c r="AH29" i="37"/>
  <c r="AG29" i="37"/>
  <c r="AE29" i="37"/>
  <c r="AF29" i="37" s="1"/>
  <c r="AD29" i="37"/>
  <c r="AK28" i="37"/>
  <c r="AJ28" i="37"/>
  <c r="AH28" i="37"/>
  <c r="AG28" i="37"/>
  <c r="AE28" i="37"/>
  <c r="AF28" i="37" s="1"/>
  <c r="AD28" i="37"/>
  <c r="AK27" i="37"/>
  <c r="AJ27" i="37"/>
  <c r="AH27" i="37"/>
  <c r="AG27" i="37"/>
  <c r="AE27" i="37"/>
  <c r="AF27" i="37" s="1"/>
  <c r="AD27" i="37"/>
  <c r="AK26" i="37"/>
  <c r="AJ26" i="37"/>
  <c r="AH26" i="37"/>
  <c r="AG26" i="37"/>
  <c r="AE26" i="37"/>
  <c r="AF26" i="37" s="1"/>
  <c r="AD26" i="37"/>
  <c r="AK25" i="37"/>
  <c r="AJ25" i="37"/>
  <c r="AH25" i="37"/>
  <c r="AG25" i="37"/>
  <c r="AE25" i="37"/>
  <c r="AF25" i="37" s="1"/>
  <c r="AD25" i="37"/>
  <c r="AK24" i="37"/>
  <c r="AJ24" i="37"/>
  <c r="AI24" i="37"/>
  <c r="AH24" i="37"/>
  <c r="AG24" i="37"/>
  <c r="AE24" i="37"/>
  <c r="AF24" i="37" s="1"/>
  <c r="AD24" i="37"/>
  <c r="AK23" i="37"/>
  <c r="AJ23" i="37"/>
  <c r="AI23" i="37"/>
  <c r="AH23" i="37"/>
  <c r="AG23" i="37"/>
  <c r="AE23" i="37"/>
  <c r="AF23" i="37" s="1"/>
  <c r="AD23" i="37"/>
  <c r="AK22" i="37"/>
  <c r="AJ22" i="37"/>
  <c r="AI22" i="37"/>
  <c r="AH22" i="37"/>
  <c r="AG22" i="37"/>
  <c r="AE22" i="37"/>
  <c r="AF22" i="37" s="1"/>
  <c r="AD22" i="37"/>
  <c r="AK21" i="37"/>
  <c r="AJ21" i="37"/>
  <c r="AI21" i="37"/>
  <c r="AH21" i="37"/>
  <c r="AG21" i="37"/>
  <c r="AE21" i="37"/>
  <c r="AF21" i="37" s="1"/>
  <c r="AD21" i="37"/>
  <c r="AK20" i="37"/>
  <c r="AJ20" i="37"/>
  <c r="AH20" i="37"/>
  <c r="AG20" i="37"/>
  <c r="AE20" i="37"/>
  <c r="AD20" i="37"/>
  <c r="AK19" i="37"/>
  <c r="AJ19" i="37"/>
  <c r="AI19" i="37"/>
  <c r="AH19" i="37"/>
  <c r="AG19" i="37"/>
  <c r="AE19" i="37"/>
  <c r="AF19" i="37" s="1"/>
  <c r="AD19" i="37"/>
  <c r="AK18" i="37"/>
  <c r="AJ18" i="37"/>
  <c r="AI18" i="37"/>
  <c r="AH18" i="37"/>
  <c r="AG18" i="37"/>
  <c r="AE18" i="37"/>
  <c r="AF18" i="37" s="1"/>
  <c r="AD18" i="37"/>
  <c r="AK17" i="37"/>
  <c r="AJ17" i="37"/>
  <c r="AI17" i="37"/>
  <c r="AH17" i="37"/>
  <c r="AG17" i="37"/>
  <c r="AE17" i="37"/>
  <c r="AF17" i="37" s="1"/>
  <c r="AD17" i="37"/>
  <c r="AK16" i="37"/>
  <c r="AJ16" i="37"/>
  <c r="AI16" i="37"/>
  <c r="AH16" i="37"/>
  <c r="AG16" i="37"/>
  <c r="AE16" i="37"/>
  <c r="AF16" i="37" s="1"/>
  <c r="AD16" i="37"/>
  <c r="AK15" i="37"/>
  <c r="AJ15" i="37"/>
  <c r="AI15" i="37"/>
  <c r="AH15" i="37"/>
  <c r="AG15" i="37"/>
  <c r="AE15" i="37"/>
  <c r="AF15" i="37" s="1"/>
  <c r="AD15" i="37"/>
  <c r="AK14" i="37"/>
  <c r="AJ14" i="37"/>
  <c r="AI14" i="37"/>
  <c r="AH14" i="37"/>
  <c r="AG14" i="37"/>
  <c r="AE14" i="37"/>
  <c r="AF14" i="37" s="1"/>
  <c r="AD14" i="37"/>
  <c r="AK13" i="37"/>
  <c r="AJ13" i="37"/>
  <c r="AI13" i="37"/>
  <c r="AH13" i="37"/>
  <c r="AG13" i="37"/>
  <c r="AE13" i="37"/>
  <c r="AF13" i="37" s="1"/>
  <c r="AD13" i="37"/>
  <c r="AK12" i="37"/>
  <c r="AJ12" i="37"/>
  <c r="AI12" i="37"/>
  <c r="AH12" i="37"/>
  <c r="AG12" i="37"/>
  <c r="AE12" i="37"/>
  <c r="AF12" i="37" s="1"/>
  <c r="AD12" i="37"/>
  <c r="AK11" i="37"/>
  <c r="AJ11" i="37"/>
  <c r="AI11" i="37"/>
  <c r="AH11" i="37"/>
  <c r="AG11" i="37"/>
  <c r="AE11" i="37"/>
  <c r="AF11" i="37" s="1"/>
  <c r="AD11" i="37"/>
  <c r="AK10" i="37"/>
  <c r="AJ10" i="37"/>
  <c r="AI10" i="37"/>
  <c r="AH10" i="37"/>
  <c r="AG10" i="37"/>
  <c r="AE10" i="37"/>
  <c r="AF10" i="37" s="1"/>
  <c r="AD10" i="37"/>
  <c r="AK9" i="37"/>
  <c r="AJ9" i="37"/>
  <c r="AI9" i="37"/>
  <c r="AH9" i="37"/>
  <c r="AG9" i="37"/>
  <c r="AE9" i="37"/>
  <c r="AF9" i="37" s="1"/>
  <c r="AD9" i="37"/>
  <c r="AK8" i="37"/>
  <c r="AJ8" i="37"/>
  <c r="AI8" i="37"/>
  <c r="AH8" i="37"/>
  <c r="AG8" i="37"/>
  <c r="AE8" i="37"/>
  <c r="AF8" i="37" s="1"/>
  <c r="AD8" i="37"/>
  <c r="AK7" i="37"/>
  <c r="AJ7" i="37"/>
  <c r="AI7" i="37"/>
  <c r="AH7" i="37"/>
  <c r="AG7" i="37"/>
  <c r="AE7" i="37"/>
  <c r="AF7" i="37" s="1"/>
  <c r="AD7" i="37"/>
  <c r="AK6" i="37"/>
  <c r="AJ6" i="37"/>
  <c r="AI6" i="37"/>
  <c r="AH6" i="37"/>
  <c r="AG6" i="37"/>
  <c r="AE6" i="37"/>
  <c r="AF6" i="37" s="1"/>
  <c r="AD6" i="37"/>
  <c r="AK5" i="37"/>
  <c r="AJ5" i="37"/>
  <c r="AI5" i="37"/>
  <c r="AH5" i="37"/>
  <c r="AG5" i="37"/>
  <c r="AE5" i="37"/>
  <c r="AF5" i="37" s="1"/>
  <c r="AD5" i="37"/>
  <c r="AK4" i="37"/>
  <c r="AJ4" i="37"/>
  <c r="AI4" i="37"/>
  <c r="AH4" i="37"/>
  <c r="AG4" i="37"/>
  <c r="AE4" i="37"/>
  <c r="AF4" i="37" s="1"/>
  <c r="AD4" i="37"/>
  <c r="AK3" i="37"/>
  <c r="AJ3" i="37"/>
  <c r="AI3" i="37"/>
  <c r="AH3" i="37"/>
  <c r="AG3" i="37"/>
  <c r="AE3" i="37"/>
  <c r="AF3" i="37" s="1"/>
  <c r="AD3" i="37"/>
  <c r="AK2" i="37"/>
  <c r="AJ2" i="37"/>
  <c r="AI2" i="37"/>
  <c r="AH2" i="37"/>
  <c r="AG2" i="37"/>
  <c r="AE2" i="37"/>
  <c r="AF2" i="37" s="1"/>
  <c r="AD2" i="37"/>
  <c r="V3" i="37"/>
  <c r="W3" i="37"/>
  <c r="X3" i="37" s="1"/>
  <c r="Y3" i="37"/>
  <c r="Z3" i="37"/>
  <c r="AB3" i="37"/>
  <c r="AC3" i="37"/>
  <c r="V4" i="37"/>
  <c r="W4" i="37"/>
  <c r="X4" i="37" s="1"/>
  <c r="Y4" i="37"/>
  <c r="Z4" i="37"/>
  <c r="AB4" i="37"/>
  <c r="AC4" i="37"/>
  <c r="V5" i="37"/>
  <c r="W5" i="37"/>
  <c r="X5" i="37" s="1"/>
  <c r="Y5" i="37"/>
  <c r="Z5" i="37"/>
  <c r="AB5" i="37"/>
  <c r="AC5" i="37"/>
  <c r="V6" i="37"/>
  <c r="W6" i="37"/>
  <c r="X6" i="37"/>
  <c r="Y6" i="37"/>
  <c r="Z6" i="37"/>
  <c r="AB6" i="37"/>
  <c r="AC6" i="37"/>
  <c r="V7" i="37"/>
  <c r="W7" i="37"/>
  <c r="X7" i="37" s="1"/>
  <c r="Y7" i="37"/>
  <c r="Z7" i="37"/>
  <c r="AB7" i="37"/>
  <c r="AC7" i="37"/>
  <c r="V8" i="37"/>
  <c r="W8" i="37"/>
  <c r="X8" i="37" s="1"/>
  <c r="Y8" i="37"/>
  <c r="Z8" i="37"/>
  <c r="AB8" i="37"/>
  <c r="AC8" i="37"/>
  <c r="V9" i="37"/>
  <c r="W9" i="37"/>
  <c r="X9" i="37" s="1"/>
  <c r="Y9" i="37"/>
  <c r="Z9" i="37"/>
  <c r="AB9" i="37"/>
  <c r="AC9" i="37"/>
  <c r="V10" i="37"/>
  <c r="W10" i="37"/>
  <c r="X10" i="37"/>
  <c r="Y10" i="37"/>
  <c r="Z10" i="37"/>
  <c r="AB10" i="37"/>
  <c r="AC10" i="37"/>
  <c r="V11" i="37"/>
  <c r="W11" i="37"/>
  <c r="X11" i="37" s="1"/>
  <c r="Y11" i="37"/>
  <c r="Z11" i="37"/>
  <c r="AB11" i="37"/>
  <c r="AC11" i="37"/>
  <c r="V12" i="37"/>
  <c r="W12" i="37"/>
  <c r="X12" i="37" s="1"/>
  <c r="Y12" i="37"/>
  <c r="Z12" i="37"/>
  <c r="AB12" i="37"/>
  <c r="AC12" i="37"/>
  <c r="V13" i="37"/>
  <c r="W13" i="37"/>
  <c r="X13" i="37" s="1"/>
  <c r="Y13" i="37"/>
  <c r="Z13" i="37"/>
  <c r="AB13" i="37"/>
  <c r="AC13" i="37"/>
  <c r="V14" i="37"/>
  <c r="W14" i="37"/>
  <c r="X14" i="37"/>
  <c r="Y14" i="37"/>
  <c r="Z14" i="37"/>
  <c r="AB14" i="37"/>
  <c r="AC14" i="37"/>
  <c r="V15" i="37"/>
  <c r="W15" i="37"/>
  <c r="X15" i="37" s="1"/>
  <c r="Y15" i="37"/>
  <c r="Z15" i="37"/>
  <c r="AB15" i="37"/>
  <c r="AC15" i="37"/>
  <c r="V16" i="37"/>
  <c r="W16" i="37"/>
  <c r="X16" i="37" s="1"/>
  <c r="Y16" i="37"/>
  <c r="Z16" i="37"/>
  <c r="AB16" i="37"/>
  <c r="AC16" i="37"/>
  <c r="V17" i="37"/>
  <c r="W17" i="37"/>
  <c r="X17" i="37" s="1"/>
  <c r="Y17" i="37"/>
  <c r="Z17" i="37"/>
  <c r="AB17" i="37"/>
  <c r="AC17" i="37"/>
  <c r="V18" i="37"/>
  <c r="W18" i="37"/>
  <c r="X18" i="37"/>
  <c r="Y18" i="37"/>
  <c r="Z18" i="37"/>
  <c r="AB18" i="37"/>
  <c r="AC18" i="37"/>
  <c r="V19" i="37"/>
  <c r="W19" i="37"/>
  <c r="X19" i="37" s="1"/>
  <c r="Y19" i="37"/>
  <c r="Z19" i="37"/>
  <c r="AB19" i="37"/>
  <c r="AC19" i="37"/>
  <c r="V20" i="37"/>
  <c r="W20" i="37"/>
  <c r="X20" i="37" s="1"/>
  <c r="Y20" i="37"/>
  <c r="Z20" i="37"/>
  <c r="AB20" i="37"/>
  <c r="AC20" i="37"/>
  <c r="V21" i="37"/>
  <c r="W21" i="37"/>
  <c r="X21" i="37" s="1"/>
  <c r="Y21" i="37"/>
  <c r="Z21" i="37"/>
  <c r="AB21" i="37"/>
  <c r="AC21" i="37"/>
  <c r="V22" i="37"/>
  <c r="W22" i="37"/>
  <c r="X22" i="37"/>
  <c r="Y22" i="37"/>
  <c r="Z22" i="37"/>
  <c r="AB22" i="37"/>
  <c r="AC22" i="37"/>
  <c r="V23" i="37"/>
  <c r="W23" i="37"/>
  <c r="X23" i="37"/>
  <c r="Y23" i="37"/>
  <c r="Z23" i="37"/>
  <c r="AB23" i="37"/>
  <c r="AC23" i="37"/>
  <c r="V24" i="37"/>
  <c r="W24" i="37"/>
  <c r="X24" i="37"/>
  <c r="Y24" i="37"/>
  <c r="Z24" i="37"/>
  <c r="AB24" i="37"/>
  <c r="AC24" i="37"/>
  <c r="V25" i="37"/>
  <c r="W25" i="37"/>
  <c r="X25" i="37"/>
  <c r="Y25" i="37"/>
  <c r="Z25" i="37"/>
  <c r="AB25" i="37"/>
  <c r="AC25" i="37"/>
  <c r="V26" i="37"/>
  <c r="W26" i="37"/>
  <c r="X26" i="37"/>
  <c r="Y26" i="37"/>
  <c r="Z26" i="37"/>
  <c r="AB26" i="37"/>
  <c r="AC26" i="37"/>
  <c r="V27" i="37"/>
  <c r="W27" i="37"/>
  <c r="X27" i="37"/>
  <c r="Y27" i="37"/>
  <c r="Z27" i="37"/>
  <c r="AA27" i="37"/>
  <c r="AB27" i="37"/>
  <c r="AC27" i="37"/>
  <c r="V28" i="37"/>
  <c r="W28" i="37"/>
  <c r="X28" i="37"/>
  <c r="Y28" i="37"/>
  <c r="Z28" i="37"/>
  <c r="AA28" i="37"/>
  <c r="AB28" i="37"/>
  <c r="AC28" i="37"/>
  <c r="V29" i="37"/>
  <c r="W29" i="37"/>
  <c r="X29" i="37"/>
  <c r="Y29" i="37"/>
  <c r="Z29" i="37"/>
  <c r="AA29" i="37"/>
  <c r="AB29" i="37"/>
  <c r="AC29" i="37"/>
  <c r="V30" i="37"/>
  <c r="W30" i="37"/>
  <c r="X30" i="37"/>
  <c r="Y30" i="37"/>
  <c r="Z30" i="37"/>
  <c r="AA30" i="37"/>
  <c r="AB30" i="37"/>
  <c r="AC30" i="37"/>
  <c r="V31" i="37"/>
  <c r="W31" i="37"/>
  <c r="X31" i="37"/>
  <c r="Y31" i="37"/>
  <c r="Z31" i="37"/>
  <c r="AA31" i="37"/>
  <c r="AB31" i="37"/>
  <c r="AC31" i="37"/>
  <c r="V32" i="37"/>
  <c r="W32" i="37"/>
  <c r="X32" i="37"/>
  <c r="Y32" i="37"/>
  <c r="Z32" i="37"/>
  <c r="AA32" i="37"/>
  <c r="AB32" i="37"/>
  <c r="AC32" i="37"/>
  <c r="V33" i="37"/>
  <c r="W33" i="37"/>
  <c r="X33" i="37"/>
  <c r="Y33" i="37"/>
  <c r="Z33" i="37"/>
  <c r="AA33" i="37"/>
  <c r="AB33" i="37"/>
  <c r="AC33" i="37"/>
  <c r="V34" i="37"/>
  <c r="W34" i="37"/>
  <c r="X34" i="37"/>
  <c r="Y34" i="37"/>
  <c r="Z34" i="37"/>
  <c r="AA34" i="37"/>
  <c r="AB34" i="37"/>
  <c r="AC34" i="37"/>
  <c r="V35" i="37"/>
  <c r="W35" i="37"/>
  <c r="X35" i="37"/>
  <c r="Y35" i="37"/>
  <c r="Z35" i="37"/>
  <c r="AA35" i="37"/>
  <c r="AB35" i="37"/>
  <c r="AC35" i="37"/>
  <c r="V36" i="37"/>
  <c r="W36" i="37"/>
  <c r="X36" i="37"/>
  <c r="Y36" i="37"/>
  <c r="Z36" i="37"/>
  <c r="AA36" i="37"/>
  <c r="AB36" i="37"/>
  <c r="AC36" i="37"/>
  <c r="V37" i="37"/>
  <c r="W37" i="37"/>
  <c r="X37" i="37"/>
  <c r="Y37" i="37"/>
  <c r="Z37" i="37"/>
  <c r="AA37" i="37"/>
  <c r="AB37" i="37"/>
  <c r="AC37" i="37"/>
  <c r="V38" i="37"/>
  <c r="W38" i="37"/>
  <c r="X38" i="37"/>
  <c r="Y38" i="37"/>
  <c r="Z38" i="37"/>
  <c r="AB38" i="37"/>
  <c r="AC38" i="37"/>
  <c r="V39" i="37"/>
  <c r="W39" i="37"/>
  <c r="X39" i="37"/>
  <c r="Y39" i="37"/>
  <c r="Z39" i="37"/>
  <c r="AB39" i="37"/>
  <c r="AC39" i="37"/>
  <c r="V40" i="37"/>
  <c r="W40" i="37"/>
  <c r="X40" i="37"/>
  <c r="Y40" i="37"/>
  <c r="Z40" i="37"/>
  <c r="AB40" i="37"/>
  <c r="AC40" i="37"/>
  <c r="V41" i="37"/>
  <c r="W41" i="37"/>
  <c r="X41" i="37"/>
  <c r="Y41" i="37"/>
  <c r="Z41" i="37"/>
  <c r="AB41" i="37"/>
  <c r="AC41" i="37"/>
  <c r="AC2" i="37"/>
  <c r="AB2" i="37"/>
  <c r="Z2" i="37"/>
  <c r="Y2" i="37"/>
  <c r="W2" i="37"/>
  <c r="V2" i="37"/>
  <c r="T2" i="37"/>
  <c r="P3" i="37"/>
  <c r="Q3" i="37" s="1"/>
  <c r="R3" i="37"/>
  <c r="P4" i="37"/>
  <c r="Q4" i="37" s="1"/>
  <c r="R4" i="37"/>
  <c r="S4" i="37" s="1"/>
  <c r="P5" i="37"/>
  <c r="Q5" i="37" s="1"/>
  <c r="R5" i="37"/>
  <c r="P6" i="37"/>
  <c r="Q6" i="37" s="1"/>
  <c r="R6" i="37"/>
  <c r="S6" i="37" s="1"/>
  <c r="P7" i="37"/>
  <c r="Q7" i="37" s="1"/>
  <c r="R7" i="37"/>
  <c r="S7" i="37" s="1"/>
  <c r="P8" i="37"/>
  <c r="Q8" i="37" s="1"/>
  <c r="R8" i="37"/>
  <c r="S8" i="37" s="1"/>
  <c r="P9" i="37"/>
  <c r="Q9" i="37" s="1"/>
  <c r="R9" i="37"/>
  <c r="S9" i="37" s="1"/>
  <c r="P10" i="37"/>
  <c r="Q10" i="37" s="1"/>
  <c r="R10" i="37"/>
  <c r="S10" i="37" s="1"/>
  <c r="P11" i="37"/>
  <c r="Q11" i="37" s="1"/>
  <c r="R11" i="37"/>
  <c r="S11" i="37" s="1"/>
  <c r="P12" i="37"/>
  <c r="Q12" i="37" s="1"/>
  <c r="R12" i="37"/>
  <c r="S12" i="37" s="1"/>
  <c r="P13" i="37"/>
  <c r="Q13" i="37" s="1"/>
  <c r="R13" i="37"/>
  <c r="S13" i="37" s="1"/>
  <c r="P14" i="37"/>
  <c r="Q14" i="37" s="1"/>
  <c r="R14" i="37"/>
  <c r="S14" i="37" s="1"/>
  <c r="P15" i="37"/>
  <c r="Q15" i="37" s="1"/>
  <c r="R15" i="37"/>
  <c r="S15" i="37" s="1"/>
  <c r="P16" i="37"/>
  <c r="Q16" i="37" s="1"/>
  <c r="R16" i="37"/>
  <c r="S16" i="37" s="1"/>
  <c r="P17" i="37"/>
  <c r="Q17" i="37" s="1"/>
  <c r="R17" i="37"/>
  <c r="S17" i="37" s="1"/>
  <c r="P18" i="37"/>
  <c r="Q18" i="37" s="1"/>
  <c r="R18" i="37"/>
  <c r="S18" i="37" s="1"/>
  <c r="P19" i="37"/>
  <c r="Q19" i="37" s="1"/>
  <c r="R19" i="37"/>
  <c r="S19" i="37" s="1"/>
  <c r="P20" i="37"/>
  <c r="Q20" i="37" s="1"/>
  <c r="R20" i="37"/>
  <c r="P21" i="37"/>
  <c r="Q21" i="37" s="1"/>
  <c r="R21" i="37"/>
  <c r="S21" i="37" s="1"/>
  <c r="P22" i="37"/>
  <c r="Q22" i="37" s="1"/>
  <c r="R22" i="37"/>
  <c r="S22" i="37" s="1"/>
  <c r="P23" i="37"/>
  <c r="Q23" i="37" s="1"/>
  <c r="R23" i="37"/>
  <c r="S23" i="37" s="1"/>
  <c r="P24" i="37"/>
  <c r="Q24" i="37" s="1"/>
  <c r="R24" i="37"/>
  <c r="S24" i="37" s="1"/>
  <c r="P25" i="37"/>
  <c r="Q25" i="37" s="1"/>
  <c r="R25" i="37"/>
  <c r="S25" i="37" s="1"/>
  <c r="P26" i="37"/>
  <c r="Q26" i="37" s="1"/>
  <c r="R26" i="37"/>
  <c r="S26" i="37" s="1"/>
  <c r="P27" i="37"/>
  <c r="Q27" i="37" s="1"/>
  <c r="R27" i="37"/>
  <c r="S27" i="37" s="1"/>
  <c r="P28" i="37"/>
  <c r="Q28" i="37" s="1"/>
  <c r="R28" i="37"/>
  <c r="S28" i="37" s="1"/>
  <c r="P29" i="37"/>
  <c r="Q29" i="37" s="1"/>
  <c r="R29" i="37"/>
  <c r="S29" i="37" s="1"/>
  <c r="P30" i="37"/>
  <c r="Q30" i="37" s="1"/>
  <c r="R30" i="37"/>
  <c r="S30" i="37" s="1"/>
  <c r="P31" i="37"/>
  <c r="Q31" i="37" s="1"/>
  <c r="R31" i="37"/>
  <c r="S31" i="37" s="1"/>
  <c r="P32" i="37"/>
  <c r="Q32" i="37" s="1"/>
  <c r="R32" i="37"/>
  <c r="S32" i="37" s="1"/>
  <c r="P33" i="37"/>
  <c r="Q33" i="37" s="1"/>
  <c r="R33" i="37"/>
  <c r="S33" i="37" s="1"/>
  <c r="P34" i="37"/>
  <c r="Q34" i="37" s="1"/>
  <c r="R34" i="37"/>
  <c r="S34" i="37" s="1"/>
  <c r="P35" i="37"/>
  <c r="Q35" i="37" s="1"/>
  <c r="R35" i="37"/>
  <c r="S35" i="37" s="1"/>
  <c r="P36" i="37"/>
  <c r="Q36" i="37" s="1"/>
  <c r="R36" i="37"/>
  <c r="S36" i="37" s="1"/>
  <c r="P37" i="37"/>
  <c r="R37" i="37"/>
  <c r="P38" i="37"/>
  <c r="Q38" i="37" s="1"/>
  <c r="R38" i="37"/>
  <c r="S38" i="37" s="1"/>
  <c r="P39" i="37"/>
  <c r="Q39" i="37" s="1"/>
  <c r="R39" i="37"/>
  <c r="P40" i="37"/>
  <c r="Q40" i="37" s="1"/>
  <c r="R40" i="37"/>
  <c r="S40" i="37" s="1"/>
  <c r="P41" i="37"/>
  <c r="Q41" i="37" s="1"/>
  <c r="R41" i="37"/>
  <c r="R2" i="37"/>
  <c r="P2" i="37"/>
  <c r="Q2" i="37" s="1"/>
  <c r="N3" i="37"/>
  <c r="N4" i="37"/>
  <c r="N5" i="37"/>
  <c r="N6" i="37"/>
  <c r="N7" i="37"/>
  <c r="N8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2" i="37"/>
  <c r="L3" i="37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38" i="37"/>
  <c r="L39" i="37"/>
  <c r="L40" i="37"/>
  <c r="L41" i="37"/>
  <c r="L2" i="37"/>
  <c r="J3" i="37"/>
  <c r="J4" i="37"/>
  <c r="J5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2" i="37"/>
  <c r="F41" i="37"/>
  <c r="F40" i="37"/>
  <c r="F39" i="37"/>
  <c r="F38" i="37"/>
  <c r="F37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F3" i="37"/>
  <c r="F2" i="37"/>
  <c r="B3" i="37"/>
  <c r="I3" i="37" s="1"/>
  <c r="B4" i="37"/>
  <c r="I4" i="37" s="1"/>
  <c r="B5" i="37"/>
  <c r="I5" i="37" s="1"/>
  <c r="B6" i="37"/>
  <c r="I6" i="37" s="1"/>
  <c r="B7" i="37"/>
  <c r="I7" i="37" s="1"/>
  <c r="B8" i="37"/>
  <c r="I8" i="37" s="1"/>
  <c r="B9" i="37"/>
  <c r="I9" i="37" s="1"/>
  <c r="B10" i="37"/>
  <c r="I10" i="37" s="1"/>
  <c r="B11" i="37"/>
  <c r="I11" i="37" s="1"/>
  <c r="B12" i="37"/>
  <c r="I12" i="37" s="1"/>
  <c r="B13" i="37"/>
  <c r="I13" i="37" s="1"/>
  <c r="B14" i="37"/>
  <c r="I14" i="37" s="1"/>
  <c r="B15" i="37"/>
  <c r="I15" i="37" s="1"/>
  <c r="B16" i="37"/>
  <c r="I16" i="37" s="1"/>
  <c r="B17" i="37"/>
  <c r="I17" i="37" s="1"/>
  <c r="B18" i="37"/>
  <c r="I18" i="37" s="1"/>
  <c r="B19" i="37"/>
  <c r="I19" i="37" s="1"/>
  <c r="B20" i="37"/>
  <c r="I20" i="37" s="1"/>
  <c r="B21" i="37"/>
  <c r="I21" i="37" s="1"/>
  <c r="B22" i="37"/>
  <c r="I22" i="37" s="1"/>
  <c r="B23" i="37"/>
  <c r="I23" i="37" s="1"/>
  <c r="B24" i="37"/>
  <c r="I24" i="37" s="1"/>
  <c r="B25" i="37"/>
  <c r="I25" i="37" s="1"/>
  <c r="B26" i="37"/>
  <c r="I26" i="37" s="1"/>
  <c r="B27" i="37"/>
  <c r="I27" i="37" s="1"/>
  <c r="B28" i="37"/>
  <c r="I28" i="37" s="1"/>
  <c r="B29" i="37"/>
  <c r="I29" i="37" s="1"/>
  <c r="B30" i="37"/>
  <c r="I30" i="37" s="1"/>
  <c r="B31" i="37"/>
  <c r="I31" i="37" s="1"/>
  <c r="B32" i="37"/>
  <c r="I32" i="37" s="1"/>
  <c r="B33" i="37"/>
  <c r="I33" i="37" s="1"/>
  <c r="B34" i="37"/>
  <c r="I34" i="37" s="1"/>
  <c r="B35" i="37"/>
  <c r="I35" i="37" s="1"/>
  <c r="B36" i="37"/>
  <c r="I36" i="37" s="1"/>
  <c r="B37" i="37"/>
  <c r="I37" i="37" s="1"/>
  <c r="B38" i="37"/>
  <c r="I38" i="37" s="1"/>
  <c r="B39" i="37"/>
  <c r="I39" i="37" s="1"/>
  <c r="B40" i="37"/>
  <c r="I40" i="37" s="1"/>
  <c r="B41" i="37"/>
  <c r="I41" i="37" s="1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B2" i="37"/>
  <c r="I2" i="37" s="1"/>
  <c r="G110" i="44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C121" i="41"/>
  <c r="C120" i="41"/>
  <c r="E161" i="44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8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41" i="41"/>
  <c r="C2" i="41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1" i="41"/>
  <c r="S41" i="37" l="1"/>
  <c r="S20" i="37"/>
  <c r="S5" i="37"/>
  <c r="S3" i="37"/>
  <c r="S39" i="37"/>
  <c r="S2" i="37"/>
  <c r="G40" i="37"/>
  <c r="G36" i="37"/>
  <c r="G32" i="37"/>
  <c r="G28" i="37"/>
  <c r="G24" i="37"/>
  <c r="G20" i="37"/>
  <c r="G16" i="37"/>
  <c r="G12" i="37"/>
  <c r="G8" i="37"/>
  <c r="G4" i="37"/>
  <c r="H40" i="37"/>
  <c r="H36" i="37"/>
  <c r="H32" i="37"/>
  <c r="H28" i="37"/>
  <c r="H24" i="37"/>
  <c r="H20" i="37"/>
  <c r="H16" i="37"/>
  <c r="H12" i="37"/>
  <c r="H8" i="37"/>
  <c r="H4" i="37"/>
  <c r="G39" i="37"/>
  <c r="G35" i="37"/>
  <c r="G31" i="37"/>
  <c r="G27" i="37"/>
  <c r="G23" i="37"/>
  <c r="G19" i="37"/>
  <c r="G15" i="37"/>
  <c r="G11" i="37"/>
  <c r="G7" i="37"/>
  <c r="G3" i="37"/>
  <c r="H39" i="37"/>
  <c r="H35" i="37"/>
  <c r="H31" i="37"/>
  <c r="H27" i="37"/>
  <c r="H23" i="37"/>
  <c r="H19" i="37"/>
  <c r="H15" i="37"/>
  <c r="H11" i="37"/>
  <c r="H7" i="37"/>
  <c r="H3" i="37"/>
  <c r="G2" i="37"/>
  <c r="G38" i="37"/>
  <c r="G34" i="37"/>
  <c r="G30" i="37"/>
  <c r="G26" i="37"/>
  <c r="G22" i="37"/>
  <c r="G18" i="37"/>
  <c r="G14" i="37"/>
  <c r="G10" i="37"/>
  <c r="G6" i="37"/>
  <c r="H2" i="37"/>
  <c r="H38" i="37"/>
  <c r="H34" i="37"/>
  <c r="H30" i="37"/>
  <c r="H26" i="37"/>
  <c r="H22" i="37"/>
  <c r="H18" i="37"/>
  <c r="H14" i="37"/>
  <c r="H10" i="37"/>
  <c r="H6" i="37"/>
  <c r="G41" i="37"/>
  <c r="G37" i="37"/>
  <c r="G33" i="37"/>
  <c r="G29" i="37"/>
  <c r="G25" i="37"/>
  <c r="G21" i="37"/>
  <c r="G17" i="37"/>
  <c r="G13" i="37"/>
  <c r="G9" i="37"/>
  <c r="G5" i="37"/>
  <c r="H41" i="37"/>
  <c r="H37" i="37"/>
  <c r="H33" i="37"/>
  <c r="H29" i="37"/>
  <c r="H25" i="37"/>
  <c r="H21" i="37"/>
  <c r="H17" i="37"/>
  <c r="H13" i="37"/>
  <c r="H9" i="37"/>
  <c r="H5" i="37"/>
  <c r="D88" i="41"/>
  <c r="E88" i="41" s="1"/>
  <c r="D84" i="41"/>
  <c r="E84" i="41" s="1"/>
  <c r="D78" i="41"/>
  <c r="E78" i="41" s="1"/>
  <c r="D77" i="41"/>
  <c r="E77" i="41" s="1"/>
  <c r="D73" i="41"/>
  <c r="E73" i="41" s="1"/>
  <c r="D65" i="41"/>
  <c r="E65" i="41" s="1"/>
  <c r="D61" i="41"/>
  <c r="E61" i="41" s="1"/>
  <c r="D57" i="41"/>
  <c r="E57" i="41" s="1"/>
  <c r="D43" i="41"/>
  <c r="E43" i="41" s="1"/>
  <c r="D42" i="41"/>
  <c r="E42" i="41" s="1"/>
  <c r="D2" i="41"/>
  <c r="D3" i="41"/>
  <c r="E3" i="41" s="1"/>
  <c r="D4" i="41"/>
  <c r="E4" i="41" s="1"/>
  <c r="D5" i="41"/>
  <c r="E5" i="41" s="1"/>
  <c r="D6" i="41"/>
  <c r="D7" i="41"/>
  <c r="D8" i="41"/>
  <c r="E8" i="41" s="1"/>
  <c r="D9" i="41"/>
  <c r="E9" i="41" s="1"/>
  <c r="D10" i="41"/>
  <c r="E10" i="41" s="1"/>
  <c r="D11" i="41"/>
  <c r="E11" i="41" s="1"/>
  <c r="D12" i="41"/>
  <c r="E12" i="41" s="1"/>
  <c r="D13" i="41"/>
  <c r="E13" i="41" s="1"/>
  <c r="D14" i="41"/>
  <c r="E14" i="41" s="1"/>
  <c r="D15" i="41"/>
  <c r="E15" i="41" s="1"/>
  <c r="D16" i="41"/>
  <c r="E16" i="41" s="1"/>
  <c r="D17" i="41"/>
  <c r="E17" i="41" s="1"/>
  <c r="D18" i="41"/>
  <c r="D19" i="41"/>
  <c r="E19" i="41" s="1"/>
  <c r="D20" i="41"/>
  <c r="E20" i="41" s="1"/>
  <c r="D21" i="41"/>
  <c r="E21" i="41" s="1"/>
  <c r="D22" i="41"/>
  <c r="E22" i="41" s="1"/>
  <c r="D23" i="41"/>
  <c r="E23" i="41" s="1"/>
  <c r="D24" i="41"/>
  <c r="E24" i="41" s="1"/>
  <c r="D25" i="41"/>
  <c r="E25" i="41" s="1"/>
  <c r="D26" i="41"/>
  <c r="E26" i="41" s="1"/>
  <c r="D27" i="41"/>
  <c r="E27" i="41" s="1"/>
  <c r="D28" i="41"/>
  <c r="E28" i="41" s="1"/>
  <c r="D29" i="41"/>
  <c r="E29" i="41" s="1"/>
  <c r="D30" i="41"/>
  <c r="E30" i="41" s="1"/>
  <c r="D31" i="41"/>
  <c r="E31" i="41" s="1"/>
  <c r="D32" i="41"/>
  <c r="E32" i="41" s="1"/>
  <c r="D33" i="41"/>
  <c r="E33" i="41" s="1"/>
  <c r="D34" i="41"/>
  <c r="D35" i="41"/>
  <c r="E35" i="41" s="1"/>
  <c r="D36" i="41"/>
  <c r="E36" i="41" s="1"/>
  <c r="D37" i="41"/>
  <c r="E37" i="41" s="1"/>
  <c r="D38" i="41"/>
  <c r="E38" i="41" s="1"/>
  <c r="D39" i="41"/>
  <c r="E39" i="41" s="1"/>
  <c r="D40" i="41"/>
  <c r="E40" i="41" s="1"/>
  <c r="D51" i="41"/>
  <c r="E51" i="41" s="1"/>
  <c r="D60" i="41"/>
  <c r="E60" i="41" s="1"/>
  <c r="D68" i="41"/>
  <c r="E68" i="41" s="1"/>
  <c r="D76" i="41"/>
  <c r="E76" i="41" s="1"/>
  <c r="D80" i="41"/>
  <c r="E80" i="41" s="1"/>
  <c r="D92" i="41"/>
  <c r="E92" i="41" s="1"/>
  <c r="D100" i="41"/>
  <c r="E100" i="41" s="1"/>
  <c r="D112" i="41"/>
  <c r="E112" i="41" s="1"/>
  <c r="E2" i="41"/>
  <c r="E6" i="41"/>
  <c r="E7" i="41"/>
  <c r="E18" i="41"/>
  <c r="E34" i="41"/>
  <c r="F181" i="41"/>
  <c r="F183" i="41"/>
  <c r="F185" i="41"/>
  <c r="F186" i="41"/>
  <c r="F187" i="41"/>
  <c r="F188" i="41"/>
  <c r="F189" i="41"/>
  <c r="F190" i="41"/>
  <c r="F191" i="41"/>
  <c r="F192" i="41"/>
  <c r="F193" i="41"/>
  <c r="F194" i="41"/>
  <c r="F196" i="41"/>
  <c r="F146" i="41"/>
  <c r="F147" i="41"/>
  <c r="F148" i="41"/>
  <c r="F149" i="41"/>
  <c r="F150" i="41"/>
  <c r="F151" i="41"/>
  <c r="F152" i="41"/>
  <c r="F153" i="41"/>
  <c r="F154" i="41"/>
  <c r="F156" i="41"/>
  <c r="F101" i="41"/>
  <c r="F141" i="41" s="1"/>
  <c r="F103" i="41"/>
  <c r="F143" i="41" s="1"/>
  <c r="F105" i="41"/>
  <c r="F145" i="41" s="1"/>
  <c r="F106" i="41"/>
  <c r="F107" i="41"/>
  <c r="F108" i="41"/>
  <c r="F109" i="41"/>
  <c r="F110" i="41"/>
  <c r="F111" i="41"/>
  <c r="F112" i="41"/>
  <c r="F113" i="41"/>
  <c r="F114" i="41"/>
  <c r="F116" i="41"/>
  <c r="F61" i="41"/>
  <c r="F63" i="41"/>
  <c r="F65" i="41"/>
  <c r="F66" i="41"/>
  <c r="F67" i="41"/>
  <c r="F68" i="41"/>
  <c r="F69" i="41"/>
  <c r="F70" i="41"/>
  <c r="F71" i="41"/>
  <c r="F72" i="41"/>
  <c r="F73" i="41"/>
  <c r="F74" i="41"/>
  <c r="F76" i="41"/>
  <c r="F2" i="41"/>
  <c r="F162" i="41" s="1"/>
  <c r="F3" i="41"/>
  <c r="F163" i="41" s="1"/>
  <c r="F4" i="41"/>
  <c r="F164" i="41" s="1"/>
  <c r="F5" i="41"/>
  <c r="F165" i="41" s="1"/>
  <c r="F6" i="41"/>
  <c r="F166" i="41" s="1"/>
  <c r="F7" i="41"/>
  <c r="F167" i="41" s="1"/>
  <c r="F8" i="41"/>
  <c r="F168" i="41" s="1"/>
  <c r="F9" i="41"/>
  <c r="F169" i="41" s="1"/>
  <c r="F10" i="41"/>
  <c r="F170" i="41" s="1"/>
  <c r="F11" i="41"/>
  <c r="F171" i="41" s="1"/>
  <c r="F12" i="41"/>
  <c r="F172" i="41" s="1"/>
  <c r="F13" i="41"/>
  <c r="F173" i="41" s="1"/>
  <c r="F14" i="41"/>
  <c r="F174" i="41" s="1"/>
  <c r="F15" i="41"/>
  <c r="F175" i="41" s="1"/>
  <c r="F16" i="41"/>
  <c r="F96" i="41" s="1"/>
  <c r="F136" i="41" s="1"/>
  <c r="F17" i="41"/>
  <c r="F177" i="41" s="1"/>
  <c r="F18" i="41"/>
  <c r="F178" i="41" s="1"/>
  <c r="F19" i="41"/>
  <c r="F179" i="41" s="1"/>
  <c r="F20" i="41"/>
  <c r="F180" i="41" s="1"/>
  <c r="F21" i="41"/>
  <c r="F22" i="41"/>
  <c r="F182" i="41" s="1"/>
  <c r="F23" i="41"/>
  <c r="F24" i="41"/>
  <c r="F184" i="41" s="1"/>
  <c r="F25" i="41"/>
  <c r="F26" i="41"/>
  <c r="F27" i="41"/>
  <c r="F28" i="41"/>
  <c r="F29" i="41"/>
  <c r="F30" i="41"/>
  <c r="F31" i="41"/>
  <c r="F32" i="41"/>
  <c r="F33" i="41"/>
  <c r="F34" i="41"/>
  <c r="F35" i="41"/>
  <c r="F195" i="41" s="1"/>
  <c r="F36" i="41"/>
  <c r="F37" i="41"/>
  <c r="F117" i="41" s="1"/>
  <c r="F157" i="41" s="1"/>
  <c r="F38" i="41"/>
  <c r="F78" i="41" s="1"/>
  <c r="F39" i="41"/>
  <c r="F199" i="41" s="1"/>
  <c r="F40" i="41"/>
  <c r="F200" i="41" s="1"/>
  <c r="F1" i="41"/>
  <c r="F161" i="41" s="1"/>
  <c r="CL14" i="45"/>
  <c r="CK14" i="45"/>
  <c r="AS53" i="45"/>
  <c r="AA41" i="37" s="1"/>
  <c r="AS52" i="45"/>
  <c r="AA40" i="37" s="1"/>
  <c r="AS50" i="45"/>
  <c r="AA38" i="37" s="1"/>
  <c r="AS49" i="45"/>
  <c r="AS48" i="45"/>
  <c r="AS47" i="45"/>
  <c r="AS46" i="45"/>
  <c r="AS45" i="45"/>
  <c r="AS44" i="45"/>
  <c r="AS43" i="45"/>
  <c r="AS42" i="45"/>
  <c r="AS41" i="45"/>
  <c r="AS40" i="45"/>
  <c r="AS39" i="45"/>
  <c r="AS38" i="45"/>
  <c r="AA26" i="37" s="1"/>
  <c r="AS37" i="45"/>
  <c r="AA25" i="37" s="1"/>
  <c r="AS36" i="45"/>
  <c r="AA24" i="37" s="1"/>
  <c r="AS35" i="45"/>
  <c r="AA23" i="37" s="1"/>
  <c r="AS34" i="45"/>
  <c r="AA22" i="37" s="1"/>
  <c r="AS33" i="45"/>
  <c r="AA21" i="37" s="1"/>
  <c r="AS31" i="45"/>
  <c r="AA19" i="37" s="1"/>
  <c r="AS30" i="45"/>
  <c r="AA18" i="37" s="1"/>
  <c r="AS28" i="45"/>
  <c r="AA16" i="37" s="1"/>
  <c r="AS27" i="45"/>
  <c r="AA15" i="37" s="1"/>
  <c r="AS26" i="45"/>
  <c r="AA14" i="37" s="1"/>
  <c r="AS25" i="45"/>
  <c r="AA13" i="37" s="1"/>
  <c r="AS24" i="45"/>
  <c r="AA12" i="37" s="1"/>
  <c r="AS23" i="45"/>
  <c r="AA11" i="37" s="1"/>
  <c r="AS22" i="45"/>
  <c r="AA10" i="37" s="1"/>
  <c r="AS21" i="45"/>
  <c r="AA9" i="37" s="1"/>
  <c r="AS20" i="45"/>
  <c r="AA8" i="37" s="1"/>
  <c r="AS19" i="45"/>
  <c r="AA7" i="37" s="1"/>
  <c r="AS16" i="45"/>
  <c r="AA4" i="37" s="1"/>
  <c r="AS15" i="45"/>
  <c r="AA3" i="37" s="1"/>
  <c r="AP52" i="45"/>
  <c r="AP50" i="45"/>
  <c r="AP49" i="45"/>
  <c r="AP48" i="45"/>
  <c r="AP47" i="45"/>
  <c r="AP46" i="45"/>
  <c r="AP45" i="45"/>
  <c r="AP44" i="45"/>
  <c r="AP43" i="45"/>
  <c r="AP42" i="45"/>
  <c r="AP41" i="45"/>
  <c r="AP40" i="45"/>
  <c r="AP39" i="45"/>
  <c r="AP38" i="45"/>
  <c r="AP37" i="45"/>
  <c r="AP36" i="45"/>
  <c r="AP35" i="45"/>
  <c r="AP34" i="45"/>
  <c r="AP33" i="45"/>
  <c r="AP31" i="45"/>
  <c r="AP30" i="45"/>
  <c r="AP28" i="45"/>
  <c r="AP27" i="45"/>
  <c r="AP26" i="45"/>
  <c r="AP25" i="45"/>
  <c r="AP24" i="45"/>
  <c r="AP23" i="45"/>
  <c r="AP22" i="45"/>
  <c r="AP21" i="45"/>
  <c r="AP20" i="45"/>
  <c r="AP19" i="45"/>
  <c r="AP16" i="45"/>
  <c r="AP15" i="45"/>
  <c r="CJ15" i="45"/>
  <c r="CJ16" i="45"/>
  <c r="CJ17" i="45"/>
  <c r="AS17" i="45" s="1"/>
  <c r="AA5" i="37" s="1"/>
  <c r="CJ18" i="45"/>
  <c r="AS18" i="45" s="1"/>
  <c r="AA6" i="37" s="1"/>
  <c r="CJ19" i="45"/>
  <c r="CJ20" i="45"/>
  <c r="CJ21" i="45"/>
  <c r="CJ22" i="45"/>
  <c r="CJ23" i="45"/>
  <c r="CJ24" i="45"/>
  <c r="CJ25" i="45"/>
  <c r="CJ26" i="45"/>
  <c r="CJ27" i="45"/>
  <c r="CJ28" i="45"/>
  <c r="CJ29" i="45"/>
  <c r="AS29" i="45" s="1"/>
  <c r="AA17" i="37" s="1"/>
  <c r="CJ30" i="45"/>
  <c r="CJ31" i="45"/>
  <c r="CJ32" i="45"/>
  <c r="AS32" i="45" s="1"/>
  <c r="AA20" i="37" s="1"/>
  <c r="CJ33" i="45"/>
  <c r="CJ34" i="45"/>
  <c r="CJ35" i="45"/>
  <c r="CJ36" i="45"/>
  <c r="CJ37" i="45"/>
  <c r="CJ38" i="45"/>
  <c r="CJ39" i="45"/>
  <c r="CJ40" i="45"/>
  <c r="CJ41" i="45"/>
  <c r="CJ42" i="45"/>
  <c r="CJ43" i="45"/>
  <c r="CJ44" i="45"/>
  <c r="CJ45" i="45"/>
  <c r="CJ46" i="45"/>
  <c r="CJ47" i="45"/>
  <c r="CJ48" i="45"/>
  <c r="CJ49" i="45"/>
  <c r="CJ50" i="45"/>
  <c r="CJ51" i="45"/>
  <c r="AP51" i="45" s="1"/>
  <c r="CJ52" i="45"/>
  <c r="CJ53" i="45"/>
  <c r="AP53" i="45" s="1"/>
  <c r="CJ14" i="45"/>
  <c r="AP14" i="45" s="1"/>
  <c r="X2" i="37" s="1"/>
  <c r="AE6" i="45"/>
  <c r="C153" i="44"/>
  <c r="E153" i="44"/>
  <c r="G153" i="44"/>
  <c r="T153" i="44"/>
  <c r="V153" i="44"/>
  <c r="X153" i="44"/>
  <c r="C154" i="44"/>
  <c r="E154" i="44"/>
  <c r="G154" i="44"/>
  <c r="T154" i="44"/>
  <c r="V154" i="44"/>
  <c r="X154" i="44"/>
  <c r="C155" i="44"/>
  <c r="E155" i="44"/>
  <c r="G155" i="44"/>
  <c r="T155" i="44"/>
  <c r="V155" i="44"/>
  <c r="X155" i="44"/>
  <c r="C156" i="44"/>
  <c r="E156" i="44"/>
  <c r="G156" i="44"/>
  <c r="T156" i="44"/>
  <c r="V156" i="44"/>
  <c r="X156" i="44"/>
  <c r="C157" i="44"/>
  <c r="E157" i="44"/>
  <c r="G157" i="44"/>
  <c r="T157" i="44"/>
  <c r="V157" i="44"/>
  <c r="X157" i="44"/>
  <c r="C158" i="44"/>
  <c r="E158" i="44"/>
  <c r="G158" i="44"/>
  <c r="T158" i="44"/>
  <c r="V158" i="44"/>
  <c r="X158" i="44"/>
  <c r="C159" i="44"/>
  <c r="E159" i="44"/>
  <c r="G159" i="44"/>
  <c r="T159" i="44"/>
  <c r="V159" i="44"/>
  <c r="X159" i="44"/>
  <c r="C160" i="44"/>
  <c r="E160" i="44"/>
  <c r="G160" i="44"/>
  <c r="T160" i="44"/>
  <c r="V160" i="44"/>
  <c r="X160" i="44"/>
  <c r="C161" i="44"/>
  <c r="G161" i="44"/>
  <c r="T161" i="44"/>
  <c r="V161" i="44"/>
  <c r="X161" i="44"/>
  <c r="C162" i="44"/>
  <c r="E162" i="44"/>
  <c r="G162" i="44"/>
  <c r="T162" i="44"/>
  <c r="V162" i="44"/>
  <c r="X162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9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E49" i="44"/>
  <c r="A1" i="42"/>
  <c r="CI15" i="45"/>
  <c r="CI16" i="45"/>
  <c r="CI17" i="45"/>
  <c r="CI18" i="45"/>
  <c r="CI19" i="45"/>
  <c r="CI20" i="45"/>
  <c r="CI21" i="45"/>
  <c r="CI22" i="45"/>
  <c r="CI23" i="45"/>
  <c r="CI24" i="45"/>
  <c r="CI25" i="45"/>
  <c r="CI26" i="45"/>
  <c r="CI27" i="45"/>
  <c r="CI28" i="45"/>
  <c r="CI29" i="45"/>
  <c r="CI30" i="45"/>
  <c r="CI31" i="45"/>
  <c r="CI32" i="45"/>
  <c r="CI33" i="45"/>
  <c r="CI34" i="45"/>
  <c r="CI35" i="45"/>
  <c r="CI36" i="45"/>
  <c r="CI37" i="45"/>
  <c r="CI38" i="45"/>
  <c r="CI39" i="45"/>
  <c r="CI40" i="45"/>
  <c r="CI41" i="45"/>
  <c r="CI42" i="45"/>
  <c r="CI43" i="45"/>
  <c r="CI44" i="45"/>
  <c r="CI45" i="45"/>
  <c r="CI46" i="45"/>
  <c r="CI47" i="45"/>
  <c r="CI48" i="45"/>
  <c r="CI49" i="45"/>
  <c r="CI50" i="45"/>
  <c r="CI51" i="45"/>
  <c r="CI52" i="45"/>
  <c r="CI53" i="45"/>
  <c r="CI14" i="45"/>
  <c r="T148" i="44"/>
  <c r="V148" i="44"/>
  <c r="X148" i="44"/>
  <c r="T149" i="44"/>
  <c r="V149" i="44"/>
  <c r="X149" i="44"/>
  <c r="T150" i="44"/>
  <c r="V150" i="44"/>
  <c r="X150" i="44"/>
  <c r="T151" i="44"/>
  <c r="V151" i="44"/>
  <c r="X151" i="44"/>
  <c r="T152" i="44"/>
  <c r="V152" i="44"/>
  <c r="X152" i="44"/>
  <c r="C148" i="44"/>
  <c r="E148" i="44"/>
  <c r="G148" i="44"/>
  <c r="C149" i="44"/>
  <c r="E149" i="44"/>
  <c r="G149" i="44"/>
  <c r="C150" i="44"/>
  <c r="E150" i="44"/>
  <c r="G150" i="44"/>
  <c r="C151" i="44"/>
  <c r="E151" i="44"/>
  <c r="G151" i="44"/>
  <c r="C152" i="44"/>
  <c r="E152" i="44"/>
  <c r="G152" i="44"/>
  <c r="G106" i="44"/>
  <c r="F75" i="41" l="1"/>
  <c r="F115" i="41"/>
  <c r="F155" i="41" s="1"/>
  <c r="AP18" i="45"/>
  <c r="F79" i="41"/>
  <c r="F119" i="41"/>
  <c r="F159" i="41" s="1"/>
  <c r="F197" i="41"/>
  <c r="F77" i="41"/>
  <c r="F64" i="41"/>
  <c r="F62" i="41"/>
  <c r="F104" i="41"/>
  <c r="F144" i="41" s="1"/>
  <c r="F102" i="41"/>
  <c r="F142" i="41" s="1"/>
  <c r="AP17" i="45"/>
  <c r="AP29" i="45"/>
  <c r="AS14" i="45"/>
  <c r="AA2" i="37" s="1"/>
  <c r="F92" i="41"/>
  <c r="F132" i="41" s="1"/>
  <c r="F88" i="41"/>
  <c r="F128" i="41" s="1"/>
  <c r="F84" i="41"/>
  <c r="F124" i="41" s="1"/>
  <c r="F94" i="41"/>
  <c r="F134" i="41" s="1"/>
  <c r="F90" i="41"/>
  <c r="F130" i="41" s="1"/>
  <c r="F86" i="41"/>
  <c r="F126" i="41" s="1"/>
  <c r="F60" i="41"/>
  <c r="F58" i="41"/>
  <c r="F56" i="41"/>
  <c r="F54" i="41"/>
  <c r="F52" i="41"/>
  <c r="F50" i="41"/>
  <c r="F48" i="41"/>
  <c r="F46" i="41"/>
  <c r="F44" i="41"/>
  <c r="F42" i="41"/>
  <c r="F100" i="41"/>
  <c r="F140" i="41" s="1"/>
  <c r="F98" i="41"/>
  <c r="F138" i="41" s="1"/>
  <c r="F95" i="41"/>
  <c r="F135" i="41" s="1"/>
  <c r="F93" i="41"/>
  <c r="F133" i="41" s="1"/>
  <c r="F91" i="41"/>
  <c r="F131" i="41" s="1"/>
  <c r="F89" i="41"/>
  <c r="F129" i="41" s="1"/>
  <c r="F87" i="41"/>
  <c r="F127" i="41" s="1"/>
  <c r="F85" i="41"/>
  <c r="F125" i="41" s="1"/>
  <c r="F83" i="41"/>
  <c r="F123" i="41" s="1"/>
  <c r="F176" i="41"/>
  <c r="F41" i="41"/>
  <c r="F59" i="41"/>
  <c r="F57" i="41"/>
  <c r="F55" i="41"/>
  <c r="F53" i="41"/>
  <c r="F51" i="41"/>
  <c r="F49" i="41"/>
  <c r="F47" i="41"/>
  <c r="F45" i="41"/>
  <c r="F43" i="41"/>
  <c r="F81" i="41"/>
  <c r="F121" i="41" s="1"/>
  <c r="F99" i="41"/>
  <c r="F139" i="41" s="1"/>
  <c r="F97" i="41"/>
  <c r="F137" i="41" s="1"/>
  <c r="DC15" i="45"/>
  <c r="F82" i="41"/>
  <c r="F122" i="41" s="1"/>
  <c r="F198" i="41"/>
  <c r="F118" i="41"/>
  <c r="F158" i="41" s="1"/>
  <c r="F80" i="41"/>
  <c r="F120" i="41"/>
  <c r="F160" i="41" s="1"/>
  <c r="D116" i="41"/>
  <c r="E116" i="41" s="1"/>
  <c r="D96" i="41"/>
  <c r="E96" i="41" s="1"/>
  <c r="D108" i="41"/>
  <c r="E108" i="41" s="1"/>
  <c r="D85" i="41"/>
  <c r="E85" i="41" s="1"/>
  <c r="D120" i="41"/>
  <c r="E120" i="41" s="1"/>
  <c r="D104" i="41"/>
  <c r="E104" i="41" s="1"/>
  <c r="D119" i="41"/>
  <c r="E119" i="41" s="1"/>
  <c r="D111" i="41"/>
  <c r="E111" i="41" s="1"/>
  <c r="D99" i="41"/>
  <c r="E99" i="41" s="1"/>
  <c r="D79" i="41"/>
  <c r="E79" i="41" s="1"/>
  <c r="D67" i="41"/>
  <c r="E67" i="41" s="1"/>
  <c r="D47" i="41"/>
  <c r="E47" i="41" s="1"/>
  <c r="D118" i="41"/>
  <c r="E118" i="41" s="1"/>
  <c r="D114" i="41"/>
  <c r="E114" i="41" s="1"/>
  <c r="D110" i="41"/>
  <c r="E110" i="41" s="1"/>
  <c r="D106" i="41"/>
  <c r="E106" i="41" s="1"/>
  <c r="D102" i="41"/>
  <c r="E102" i="41" s="1"/>
  <c r="D98" i="41"/>
  <c r="E98" i="41" s="1"/>
  <c r="D94" i="41"/>
  <c r="E94" i="41" s="1"/>
  <c r="D90" i="41"/>
  <c r="E90" i="41" s="1"/>
  <c r="D86" i="41"/>
  <c r="E86" i="41" s="1"/>
  <c r="D82" i="41"/>
  <c r="E82" i="41" s="1"/>
  <c r="D55" i="41"/>
  <c r="E55" i="41" s="1"/>
  <c r="D45" i="41"/>
  <c r="E45" i="41" s="1"/>
  <c r="D115" i="41"/>
  <c r="E115" i="41" s="1"/>
  <c r="D107" i="41"/>
  <c r="E107" i="41" s="1"/>
  <c r="D103" i="41"/>
  <c r="E103" i="41" s="1"/>
  <c r="D95" i="41"/>
  <c r="E95" i="41" s="1"/>
  <c r="D91" i="41"/>
  <c r="E91" i="41" s="1"/>
  <c r="D87" i="41"/>
  <c r="E87" i="41" s="1"/>
  <c r="D83" i="41"/>
  <c r="E83" i="41" s="1"/>
  <c r="D74" i="41"/>
  <c r="E74" i="41" s="1"/>
  <c r="D117" i="41"/>
  <c r="E117" i="41" s="1"/>
  <c r="D113" i="41"/>
  <c r="E113" i="41" s="1"/>
  <c r="D109" i="41"/>
  <c r="E109" i="41" s="1"/>
  <c r="D105" i="41"/>
  <c r="E105" i="41" s="1"/>
  <c r="D101" i="41"/>
  <c r="E101" i="41" s="1"/>
  <c r="D97" i="41"/>
  <c r="E97" i="41" s="1"/>
  <c r="D93" i="41"/>
  <c r="E93" i="41" s="1"/>
  <c r="D89" i="41"/>
  <c r="E89" i="41" s="1"/>
  <c r="D81" i="41"/>
  <c r="E81" i="41" s="1"/>
  <c r="D72" i="41"/>
  <c r="E72" i="41" s="1"/>
  <c r="D52" i="41"/>
  <c r="E52" i="41" s="1"/>
  <c r="D44" i="41"/>
  <c r="E44" i="41" s="1"/>
  <c r="D75" i="41"/>
  <c r="E75" i="41" s="1"/>
  <c r="D71" i="41"/>
  <c r="E71" i="41" s="1"/>
  <c r="D63" i="41"/>
  <c r="E63" i="41" s="1"/>
  <c r="D56" i="41"/>
  <c r="E56" i="41" s="1"/>
  <c r="D49" i="41"/>
  <c r="E49" i="41" s="1"/>
  <c r="D41" i="41"/>
  <c r="E41" i="41" s="1"/>
  <c r="D69" i="41"/>
  <c r="E69" i="41" s="1"/>
  <c r="D64" i="41"/>
  <c r="E64" i="41" s="1"/>
  <c r="D59" i="41"/>
  <c r="E59" i="41" s="1"/>
  <c r="D53" i="41"/>
  <c r="E53" i="41" s="1"/>
  <c r="D48" i="41"/>
  <c r="E48" i="41" s="1"/>
  <c r="D70" i="41"/>
  <c r="E70" i="41" s="1"/>
  <c r="D66" i="41"/>
  <c r="E66" i="41" s="1"/>
  <c r="D62" i="41"/>
  <c r="E62" i="41" s="1"/>
  <c r="D58" i="41"/>
  <c r="E58" i="41" s="1"/>
  <c r="D54" i="41"/>
  <c r="E54" i="41" s="1"/>
  <c r="D50" i="41"/>
  <c r="E50" i="41" s="1"/>
  <c r="D46" i="41"/>
  <c r="E46" i="41" s="1"/>
  <c r="AS51" i="45"/>
  <c r="AA39" i="37" s="1"/>
  <c r="AP32" i="45"/>
  <c r="DC49" i="45"/>
  <c r="DC16" i="45"/>
  <c r="DC18" i="45"/>
  <c r="DC20" i="45"/>
  <c r="DC22" i="45"/>
  <c r="DC24" i="45"/>
  <c r="DC26" i="45"/>
  <c r="DC28" i="45"/>
  <c r="DC30" i="45"/>
  <c r="DC32" i="45"/>
  <c r="DC34" i="45"/>
  <c r="DC36" i="45"/>
  <c r="DC38" i="45"/>
  <c r="DC40" i="45"/>
  <c r="DC42" i="45"/>
  <c r="DC44" i="45"/>
  <c r="DC46" i="45"/>
  <c r="DC48" i="45"/>
  <c r="DC50" i="45"/>
  <c r="DC17" i="45"/>
  <c r="DC19" i="45"/>
  <c r="DC21" i="45"/>
  <c r="DC23" i="45"/>
  <c r="DC25" i="45"/>
  <c r="DC27" i="45"/>
  <c r="DC29" i="45"/>
  <c r="DC31" i="45"/>
  <c r="DC33" i="45"/>
  <c r="DC35" i="45"/>
  <c r="DC37" i="45"/>
  <c r="DC39" i="45"/>
  <c r="DC41" i="45"/>
  <c r="DC43" i="45"/>
  <c r="DC45" i="45"/>
  <c r="DC47" i="45"/>
  <c r="S1" i="42"/>
  <c r="AE9" i="45"/>
  <c r="CG2" i="45"/>
  <c r="CG1" i="45"/>
  <c r="CG3" i="45" s="1"/>
  <c r="AE7" i="45"/>
  <c r="CH15" i="45"/>
  <c r="CH16" i="45"/>
  <c r="CH17" i="45"/>
  <c r="CH18" i="45"/>
  <c r="CH19" i="45"/>
  <c r="CH20" i="45"/>
  <c r="CH21" i="45"/>
  <c r="CH22" i="45"/>
  <c r="CH23" i="45"/>
  <c r="CH24" i="45"/>
  <c r="CH25" i="45"/>
  <c r="CH26" i="45"/>
  <c r="CH27" i="45"/>
  <c r="CH28" i="45"/>
  <c r="CH29" i="45"/>
  <c r="CH30" i="45"/>
  <c r="CH31" i="45"/>
  <c r="CH32" i="45"/>
  <c r="CH33" i="45"/>
  <c r="CH34" i="45"/>
  <c r="CH35" i="45"/>
  <c r="CH36" i="45"/>
  <c r="CH37" i="45"/>
  <c r="CH38" i="45"/>
  <c r="CH39" i="45"/>
  <c r="CH40" i="45"/>
  <c r="CH41" i="45"/>
  <c r="CH42" i="45"/>
  <c r="CH43" i="45"/>
  <c r="CH44" i="45"/>
  <c r="CH45" i="45"/>
  <c r="CH46" i="45"/>
  <c r="CH47" i="45"/>
  <c r="CH48" i="45"/>
  <c r="CH49" i="45"/>
  <c r="CH50" i="45"/>
  <c r="CH51" i="45"/>
  <c r="CH52" i="45"/>
  <c r="CH53" i="45"/>
  <c r="CH14" i="45"/>
  <c r="CG15" i="45" l="1"/>
  <c r="CG16" i="45"/>
  <c r="CG17" i="45"/>
  <c r="CG18" i="45"/>
  <c r="CG19" i="45"/>
  <c r="CG20" i="45"/>
  <c r="CG21" i="45"/>
  <c r="CG22" i="45"/>
  <c r="CG23" i="45"/>
  <c r="CG24" i="45"/>
  <c r="CG25" i="45"/>
  <c r="CG26" i="45"/>
  <c r="CG27" i="45"/>
  <c r="CG28" i="45"/>
  <c r="CG29" i="45"/>
  <c r="CG30" i="45"/>
  <c r="CG31" i="45"/>
  <c r="CG32" i="45"/>
  <c r="CG33" i="45"/>
  <c r="CG34" i="45"/>
  <c r="CG35" i="45"/>
  <c r="CG36" i="45"/>
  <c r="CG37" i="45"/>
  <c r="CG38" i="45"/>
  <c r="CG39" i="45"/>
  <c r="CG40" i="45"/>
  <c r="CG41" i="45"/>
  <c r="CG42" i="45"/>
  <c r="CG43" i="45"/>
  <c r="CG44" i="45"/>
  <c r="CG45" i="45"/>
  <c r="CG46" i="45"/>
  <c r="CG47" i="45"/>
  <c r="CG48" i="45"/>
  <c r="CG49" i="45"/>
  <c r="CG50" i="45"/>
  <c r="CG51" i="45"/>
  <c r="CG52" i="45"/>
  <c r="CG53" i="45"/>
  <c r="CG14" i="45"/>
  <c r="CF14" i="45"/>
  <c r="CF53" i="45"/>
  <c r="CF52" i="45"/>
  <c r="CF51" i="45"/>
  <c r="CF50" i="45"/>
  <c r="CF49" i="45"/>
  <c r="CF48" i="45"/>
  <c r="CF47" i="45"/>
  <c r="CF46" i="45"/>
  <c r="CF45" i="45"/>
  <c r="CF44" i="45"/>
  <c r="CF43" i="45"/>
  <c r="CF42" i="45"/>
  <c r="CF41" i="45"/>
  <c r="CF40" i="45"/>
  <c r="CF39" i="45"/>
  <c r="CF38" i="45"/>
  <c r="CF37" i="45"/>
  <c r="CF36" i="45"/>
  <c r="CF35" i="45"/>
  <c r="CF34" i="45"/>
  <c r="CF33" i="45"/>
  <c r="CF32" i="45"/>
  <c r="CF31" i="45"/>
  <c r="CF30" i="45"/>
  <c r="CF29" i="45"/>
  <c r="CF28" i="45"/>
  <c r="CF27" i="45"/>
  <c r="CF26" i="45"/>
  <c r="CF25" i="45"/>
  <c r="CF24" i="45"/>
  <c r="CF23" i="45"/>
  <c r="CF22" i="45"/>
  <c r="CF21" i="45"/>
  <c r="CF20" i="45"/>
  <c r="CF19" i="45"/>
  <c r="CF18" i="45"/>
  <c r="CF17" i="45"/>
  <c r="CF16" i="45"/>
  <c r="CF15" i="45"/>
  <c r="CM53" i="45" l="1"/>
  <c r="CL53" i="45"/>
  <c r="BR53" i="45" s="1"/>
  <c r="CK53" i="45"/>
  <c r="BD53" i="45" s="1"/>
  <c r="CM52" i="45"/>
  <c r="CL52" i="45"/>
  <c r="CK52" i="45"/>
  <c r="BU52" i="45"/>
  <c r="AQ40" i="37" s="1"/>
  <c r="BR52" i="45"/>
  <c r="BG52" i="45"/>
  <c r="AI40" i="37" s="1"/>
  <c r="BD52" i="45"/>
  <c r="CM51" i="45"/>
  <c r="CL51" i="45"/>
  <c r="BU51" i="45" s="1"/>
  <c r="AQ39" i="37" s="1"/>
  <c r="CK51" i="45"/>
  <c r="BG51" i="45" s="1"/>
  <c r="AI39" i="37" s="1"/>
  <c r="BR51" i="45"/>
  <c r="BD51" i="45"/>
  <c r="CM50" i="45"/>
  <c r="CL50" i="45"/>
  <c r="CK50" i="45"/>
  <c r="BU50" i="45"/>
  <c r="BR50" i="45"/>
  <c r="BG50" i="45"/>
  <c r="BD50" i="45"/>
  <c r="CM49" i="45"/>
  <c r="CL49" i="45"/>
  <c r="CK49" i="45"/>
  <c r="BU49" i="45"/>
  <c r="BR49" i="45"/>
  <c r="BG49" i="45"/>
  <c r="BD49" i="45"/>
  <c r="CM48" i="45"/>
  <c r="CL48" i="45"/>
  <c r="CK48" i="45"/>
  <c r="BU48" i="45"/>
  <c r="BR48" i="45"/>
  <c r="BG48" i="45"/>
  <c r="BD48" i="45"/>
  <c r="CM47" i="45"/>
  <c r="CL47" i="45"/>
  <c r="CK47" i="45"/>
  <c r="BU47" i="45"/>
  <c r="BR47" i="45"/>
  <c r="BG47" i="45"/>
  <c r="BD47" i="45"/>
  <c r="CM46" i="45"/>
  <c r="CL46" i="45"/>
  <c r="CK46" i="45"/>
  <c r="BU46" i="45"/>
  <c r="BR46" i="45"/>
  <c r="BG46" i="45"/>
  <c r="BD46" i="45"/>
  <c r="CM45" i="45"/>
  <c r="CL45" i="45"/>
  <c r="CK45" i="45"/>
  <c r="BU45" i="45"/>
  <c r="BR45" i="45"/>
  <c r="BG45" i="45"/>
  <c r="BD45" i="45"/>
  <c r="CM44" i="45"/>
  <c r="CL44" i="45"/>
  <c r="CK44" i="45"/>
  <c r="BU44" i="45"/>
  <c r="BR44" i="45"/>
  <c r="BG44" i="45"/>
  <c r="BD44" i="45"/>
  <c r="CM43" i="45"/>
  <c r="CL43" i="45"/>
  <c r="CK43" i="45"/>
  <c r="BU43" i="45"/>
  <c r="BR43" i="45"/>
  <c r="BG43" i="45"/>
  <c r="BD43" i="45"/>
  <c r="CM42" i="45"/>
  <c r="CL42" i="45"/>
  <c r="CK42" i="45"/>
  <c r="BU42" i="45"/>
  <c r="BR42" i="45"/>
  <c r="BG42" i="45"/>
  <c r="BD42" i="45"/>
  <c r="CM41" i="45"/>
  <c r="CL41" i="45"/>
  <c r="CK41" i="45"/>
  <c r="BU41" i="45"/>
  <c r="BR41" i="45"/>
  <c r="BG41" i="45"/>
  <c r="BD41" i="45"/>
  <c r="CM40" i="45"/>
  <c r="CL40" i="45"/>
  <c r="CK40" i="45"/>
  <c r="BU40" i="45"/>
  <c r="BR40" i="45"/>
  <c r="BG40" i="45"/>
  <c r="AI28" i="37" s="1"/>
  <c r="BD40" i="45"/>
  <c r="CM39" i="45"/>
  <c r="CL39" i="45"/>
  <c r="CK39" i="45"/>
  <c r="BU39" i="45"/>
  <c r="BR39" i="45"/>
  <c r="BG39" i="45"/>
  <c r="AI27" i="37" s="1"/>
  <c r="BD39" i="45"/>
  <c r="CM38" i="45"/>
  <c r="CL38" i="45"/>
  <c r="CK38" i="45"/>
  <c r="BU38" i="45"/>
  <c r="BR38" i="45"/>
  <c r="BG38" i="45"/>
  <c r="AI26" i="37" s="1"/>
  <c r="BD38" i="45"/>
  <c r="CM37" i="45"/>
  <c r="CL37" i="45"/>
  <c r="CK37" i="45"/>
  <c r="BU37" i="45"/>
  <c r="BR37" i="45"/>
  <c r="BG37" i="45"/>
  <c r="AI25" i="37" s="1"/>
  <c r="BD37" i="45"/>
  <c r="CM36" i="45"/>
  <c r="CL36" i="45"/>
  <c r="CK36" i="45"/>
  <c r="BU36" i="45"/>
  <c r="BR36" i="45"/>
  <c r="CM35" i="45"/>
  <c r="CL35" i="45"/>
  <c r="CK35" i="45"/>
  <c r="BU35" i="45"/>
  <c r="BR35" i="45"/>
  <c r="CM34" i="45"/>
  <c r="CL34" i="45"/>
  <c r="CK34" i="45"/>
  <c r="BU34" i="45"/>
  <c r="BR34" i="45"/>
  <c r="CM33" i="45"/>
  <c r="CL33" i="45"/>
  <c r="CK33" i="45"/>
  <c r="BU33" i="45"/>
  <c r="AQ21" i="37" s="1"/>
  <c r="BR33" i="45"/>
  <c r="CM32" i="45"/>
  <c r="CL32" i="45"/>
  <c r="BR32" i="45" s="1"/>
  <c r="CK32" i="45"/>
  <c r="CM31" i="45"/>
  <c r="CL31" i="45"/>
  <c r="CK31" i="45"/>
  <c r="BU31" i="45"/>
  <c r="BR31" i="45"/>
  <c r="CM30" i="45"/>
  <c r="CL30" i="45"/>
  <c r="CK30" i="45"/>
  <c r="BU30" i="45"/>
  <c r="BR30" i="45"/>
  <c r="CM29" i="45"/>
  <c r="CL29" i="45"/>
  <c r="CK29" i="45"/>
  <c r="BU29" i="45"/>
  <c r="BR29" i="45"/>
  <c r="CM28" i="45"/>
  <c r="CL28" i="45"/>
  <c r="CK28" i="45"/>
  <c r="BU28" i="45"/>
  <c r="BR28" i="45"/>
  <c r="CM27" i="45"/>
  <c r="CL27" i="45"/>
  <c r="CK27" i="45"/>
  <c r="BU27" i="45"/>
  <c r="BR27" i="45"/>
  <c r="CM26" i="45"/>
  <c r="CL26" i="45"/>
  <c r="CK26" i="45"/>
  <c r="BU26" i="45"/>
  <c r="BR26" i="45"/>
  <c r="CM25" i="45"/>
  <c r="CL25" i="45"/>
  <c r="CK25" i="45"/>
  <c r="BU25" i="45"/>
  <c r="BR25" i="45"/>
  <c r="CM24" i="45"/>
  <c r="CL24" i="45"/>
  <c r="CK24" i="45"/>
  <c r="BU24" i="45"/>
  <c r="BR24" i="45"/>
  <c r="CM23" i="45"/>
  <c r="CL23" i="45"/>
  <c r="CK23" i="45"/>
  <c r="BU23" i="45"/>
  <c r="BR23" i="45"/>
  <c r="CM22" i="45"/>
  <c r="CL22" i="45"/>
  <c r="CK22" i="45"/>
  <c r="BU22" i="45"/>
  <c r="BR22" i="45"/>
  <c r="CM21" i="45"/>
  <c r="CL21" i="45"/>
  <c r="CK21" i="45"/>
  <c r="BU21" i="45"/>
  <c r="BR21" i="45"/>
  <c r="CM20" i="45"/>
  <c r="CL20" i="45"/>
  <c r="CK20" i="45"/>
  <c r="BU20" i="45"/>
  <c r="BR20" i="45"/>
  <c r="CM19" i="45"/>
  <c r="CL19" i="45"/>
  <c r="CK19" i="45"/>
  <c r="BU19" i="45"/>
  <c r="BR19" i="45"/>
  <c r="CM18" i="45"/>
  <c r="CL18" i="45"/>
  <c r="CK18" i="45"/>
  <c r="BU18" i="45"/>
  <c r="BR18" i="45"/>
  <c r="CM17" i="45"/>
  <c r="CL17" i="45"/>
  <c r="CK17" i="45"/>
  <c r="BU17" i="45"/>
  <c r="BR17" i="45"/>
  <c r="CM16" i="45"/>
  <c r="CL16" i="45"/>
  <c r="CK16" i="45"/>
  <c r="BU16" i="45"/>
  <c r="BR16" i="45"/>
  <c r="CM15" i="45"/>
  <c r="CL15" i="45"/>
  <c r="CK15" i="45"/>
  <c r="BU15" i="45"/>
  <c r="BR15" i="45"/>
  <c r="CM14" i="45"/>
  <c r="BU14" i="45"/>
  <c r="BR14" i="45"/>
  <c r="AR1" i="45"/>
  <c r="A1" i="45"/>
  <c r="U49" i="45"/>
  <c r="U43" i="45"/>
  <c r="U46" i="45"/>
  <c r="U42" i="45"/>
  <c r="U39" i="45"/>
  <c r="U44" i="45"/>
  <c r="U45" i="45"/>
  <c r="U47" i="45"/>
  <c r="U41" i="45"/>
  <c r="U40" i="45"/>
  <c r="U48" i="45"/>
  <c r="F36" i="37" l="1"/>
  <c r="BD32" i="45"/>
  <c r="AF20" i="37" s="1"/>
  <c r="BG32" i="45"/>
  <c r="AI20" i="37" s="1"/>
  <c r="BG53" i="45"/>
  <c r="AI41" i="37" s="1"/>
  <c r="BU53" i="45"/>
  <c r="AQ41" i="37" s="1"/>
  <c r="BU32" i="45"/>
  <c r="AQ20" i="37" s="1"/>
  <c r="X147" i="44" l="1"/>
  <c r="X146" i="44"/>
  <c r="X145" i="44"/>
  <c r="X144" i="44"/>
  <c r="X143" i="44"/>
  <c r="X142" i="44"/>
  <c r="X141" i="44"/>
  <c r="X140" i="44"/>
  <c r="X139" i="44"/>
  <c r="X138" i="44"/>
  <c r="X137" i="44"/>
  <c r="X136" i="44"/>
  <c r="X135" i="44"/>
  <c r="X134" i="44"/>
  <c r="X133" i="44"/>
  <c r="X132" i="44"/>
  <c r="X131" i="44"/>
  <c r="X130" i="44"/>
  <c r="X129" i="44"/>
  <c r="X128" i="44"/>
  <c r="X127" i="44"/>
  <c r="X126" i="44"/>
  <c r="X125" i="44"/>
  <c r="X124" i="44"/>
  <c r="X123" i="44"/>
  <c r="X122" i="44"/>
  <c r="X121" i="44"/>
  <c r="X120" i="44"/>
  <c r="X119" i="44"/>
  <c r="X118" i="44"/>
  <c r="X117" i="44"/>
  <c r="X116" i="44"/>
  <c r="X115" i="44"/>
  <c r="X114" i="44"/>
  <c r="X113" i="44"/>
  <c r="X112" i="44"/>
  <c r="X111" i="44"/>
  <c r="X110" i="44"/>
  <c r="X109" i="44"/>
  <c r="X108" i="44"/>
  <c r="X107" i="44"/>
  <c r="X106" i="44"/>
  <c r="X105" i="44"/>
  <c r="X104" i="44"/>
  <c r="X103" i="44"/>
  <c r="X102" i="44"/>
  <c r="X101" i="44"/>
  <c r="X100" i="44"/>
  <c r="V147" i="44"/>
  <c r="V146" i="44"/>
  <c r="V145" i="44"/>
  <c r="V144" i="44"/>
  <c r="V143" i="44"/>
  <c r="V142" i="44"/>
  <c r="V141" i="44"/>
  <c r="V140" i="44"/>
  <c r="V139" i="44"/>
  <c r="V138" i="44"/>
  <c r="V137" i="44"/>
  <c r="V136" i="44"/>
  <c r="V135" i="44"/>
  <c r="V134" i="44"/>
  <c r="V133" i="44"/>
  <c r="V132" i="44"/>
  <c r="V131" i="44"/>
  <c r="V130" i="44"/>
  <c r="V129" i="44"/>
  <c r="V128" i="44"/>
  <c r="V127" i="44"/>
  <c r="V126" i="44"/>
  <c r="V125" i="44"/>
  <c r="V124" i="44"/>
  <c r="V123" i="44"/>
  <c r="V122" i="44"/>
  <c r="V121" i="44"/>
  <c r="V120" i="44"/>
  <c r="V119" i="44"/>
  <c r="V118" i="44"/>
  <c r="V117" i="44"/>
  <c r="V116" i="44"/>
  <c r="V115" i="44"/>
  <c r="V114" i="44"/>
  <c r="V113" i="44"/>
  <c r="V112" i="44"/>
  <c r="V111" i="44"/>
  <c r="V110" i="44"/>
  <c r="V109" i="44"/>
  <c r="V108" i="44"/>
  <c r="V107" i="44"/>
  <c r="V106" i="44"/>
  <c r="V105" i="44"/>
  <c r="V104" i="44"/>
  <c r="V103" i="44"/>
  <c r="V102" i="44"/>
  <c r="V101" i="44"/>
  <c r="V100" i="44"/>
  <c r="T147" i="44"/>
  <c r="T146" i="44"/>
  <c r="T145" i="44"/>
  <c r="T144" i="44"/>
  <c r="T143" i="44"/>
  <c r="T142" i="44"/>
  <c r="T141" i="44"/>
  <c r="T140" i="44"/>
  <c r="T139" i="44"/>
  <c r="T138" i="44"/>
  <c r="T137" i="44"/>
  <c r="T136" i="44"/>
  <c r="T135" i="44"/>
  <c r="T134" i="44"/>
  <c r="T133" i="44"/>
  <c r="T132" i="44"/>
  <c r="T131" i="44"/>
  <c r="T130" i="44"/>
  <c r="T129" i="44"/>
  <c r="T128" i="44"/>
  <c r="T127" i="44"/>
  <c r="T126" i="44"/>
  <c r="T125" i="44"/>
  <c r="T124" i="44"/>
  <c r="T123" i="44"/>
  <c r="T122" i="44"/>
  <c r="T121" i="44"/>
  <c r="T120" i="44"/>
  <c r="T119" i="44"/>
  <c r="T118" i="44"/>
  <c r="T117" i="44"/>
  <c r="T116" i="44"/>
  <c r="T115" i="44"/>
  <c r="T114" i="44"/>
  <c r="T113" i="44"/>
  <c r="T112" i="44"/>
  <c r="T111" i="44"/>
  <c r="T110" i="44"/>
  <c r="T109" i="44"/>
  <c r="T108" i="44"/>
  <c r="T107" i="44"/>
  <c r="T106" i="44"/>
  <c r="T105" i="44"/>
  <c r="T104" i="44"/>
  <c r="T103" i="44"/>
  <c r="T102" i="44"/>
  <c r="T101" i="44"/>
  <c r="T100" i="44"/>
  <c r="G147" i="44"/>
  <c r="G146" i="44"/>
  <c r="G145" i="44"/>
  <c r="G144" i="44"/>
  <c r="G143" i="44"/>
  <c r="G142" i="44"/>
  <c r="G141" i="44"/>
  <c r="G140" i="44"/>
  <c r="G139" i="44"/>
  <c r="G138" i="44"/>
  <c r="G137" i="44"/>
  <c r="G136" i="44"/>
  <c r="G135" i="44"/>
  <c r="G134" i="44"/>
  <c r="G133" i="44"/>
  <c r="G132" i="44"/>
  <c r="G131" i="44"/>
  <c r="G130" i="44"/>
  <c r="G129" i="44"/>
  <c r="G128" i="44"/>
  <c r="G127" i="44"/>
  <c r="G126" i="44"/>
  <c r="G125" i="44"/>
  <c r="G124" i="44"/>
  <c r="G123" i="44"/>
  <c r="G122" i="44"/>
  <c r="G121" i="44"/>
  <c r="G120" i="44"/>
  <c r="G119" i="44"/>
  <c r="G118" i="44"/>
  <c r="G117" i="44"/>
  <c r="G116" i="44"/>
  <c r="G115" i="44"/>
  <c r="G114" i="44"/>
  <c r="G113" i="44"/>
  <c r="G112" i="44"/>
  <c r="G111" i="44"/>
  <c r="G109" i="44"/>
  <c r="G108" i="44"/>
  <c r="G107" i="44"/>
  <c r="G105" i="44"/>
  <c r="G104" i="44"/>
  <c r="G103" i="44"/>
  <c r="G102" i="44"/>
  <c r="G101" i="44"/>
  <c r="G100" i="44"/>
  <c r="E147" i="44"/>
  <c r="E146" i="44"/>
  <c r="E145" i="44"/>
  <c r="E144" i="44"/>
  <c r="E143" i="44"/>
  <c r="E142" i="44"/>
  <c r="E141" i="44"/>
  <c r="E140" i="44"/>
  <c r="E139" i="44"/>
  <c r="E138" i="44"/>
  <c r="E137" i="44"/>
  <c r="E136" i="44"/>
  <c r="E135" i="44"/>
  <c r="E134" i="44"/>
  <c r="E133" i="44"/>
  <c r="E132" i="44"/>
  <c r="E131" i="44"/>
  <c r="E130" i="44"/>
  <c r="E129" i="44"/>
  <c r="E128" i="44"/>
  <c r="E127" i="44"/>
  <c r="E126" i="44"/>
  <c r="E125" i="44"/>
  <c r="E124" i="44"/>
  <c r="E123" i="44"/>
  <c r="E122" i="44"/>
  <c r="E121" i="44"/>
  <c r="E120" i="44"/>
  <c r="E119" i="44"/>
  <c r="E118" i="44"/>
  <c r="E117" i="44"/>
  <c r="E116" i="44"/>
  <c r="E115" i="44"/>
  <c r="E114" i="44"/>
  <c r="E113" i="44"/>
  <c r="E112" i="44"/>
  <c r="E111" i="44"/>
  <c r="E110" i="44"/>
  <c r="E109" i="44"/>
  <c r="E108" i="44"/>
  <c r="E107" i="44"/>
  <c r="E106" i="44"/>
  <c r="E105" i="44"/>
  <c r="E104" i="44"/>
  <c r="E103" i="44"/>
  <c r="E102" i="44"/>
  <c r="E101" i="44"/>
  <c r="E100" i="44"/>
  <c r="C147" i="44"/>
  <c r="C146" i="44"/>
  <c r="C145" i="44"/>
  <c r="C144" i="44"/>
  <c r="C143" i="44"/>
  <c r="C142" i="44"/>
  <c r="C141" i="44"/>
  <c r="C140" i="44"/>
  <c r="C139" i="44"/>
  <c r="C138" i="44"/>
  <c r="C137" i="44"/>
  <c r="C136" i="44"/>
  <c r="C135" i="44"/>
  <c r="C134" i="44"/>
  <c r="C133" i="44"/>
  <c r="C132" i="44"/>
  <c r="C131" i="44"/>
  <c r="C130" i="44"/>
  <c r="C129" i="44"/>
  <c r="C128" i="44"/>
  <c r="C127" i="44"/>
  <c r="C126" i="44"/>
  <c r="C125" i="44"/>
  <c r="C124" i="44"/>
  <c r="C123" i="44"/>
  <c r="C122" i="44"/>
  <c r="C121" i="44"/>
  <c r="C120" i="44"/>
  <c r="C119" i="44"/>
  <c r="C118" i="44"/>
  <c r="C117" i="44"/>
  <c r="C116" i="44"/>
  <c r="C115" i="44"/>
  <c r="C114" i="44"/>
  <c r="C113" i="44"/>
  <c r="C112" i="44"/>
  <c r="C111" i="44"/>
  <c r="C110" i="44"/>
  <c r="C109" i="44"/>
  <c r="C108" i="44"/>
  <c r="C107" i="44"/>
  <c r="C106" i="44"/>
  <c r="C105" i="44"/>
  <c r="C104" i="44"/>
  <c r="C103" i="44"/>
  <c r="C102" i="44"/>
  <c r="C101" i="44"/>
  <c r="C100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49" i="44"/>
  <c r="Q50" i="44"/>
  <c r="Q51" i="44"/>
  <c r="Q52" i="44"/>
  <c r="Q53" i="44"/>
  <c r="Q54" i="44"/>
  <c r="Q55" i="44"/>
  <c r="Q56" i="44"/>
  <c r="Q57" i="44"/>
  <c r="Q58" i="44"/>
  <c r="Q59" i="44"/>
  <c r="Q60" i="44"/>
  <c r="Q61" i="44"/>
  <c r="Q62" i="44"/>
  <c r="Q63" i="44"/>
  <c r="Q64" i="44"/>
  <c r="Q65" i="44"/>
  <c r="Q66" i="44"/>
  <c r="Q67" i="44"/>
  <c r="Q68" i="44"/>
  <c r="Q69" i="44"/>
  <c r="Q70" i="44"/>
  <c r="Q71" i="44"/>
  <c r="Q72" i="44"/>
  <c r="Q73" i="44"/>
  <c r="Q74" i="44"/>
  <c r="Q75" i="44"/>
  <c r="Q76" i="44"/>
  <c r="Q77" i="44"/>
  <c r="Q78" i="44"/>
  <c r="Q79" i="44"/>
  <c r="Q80" i="44"/>
  <c r="Q81" i="44"/>
  <c r="Q82" i="44"/>
  <c r="Q83" i="44"/>
  <c r="Q84" i="44"/>
  <c r="Q85" i="44"/>
  <c r="Q86" i="44"/>
  <c r="Q87" i="44"/>
  <c r="Q88" i="44"/>
  <c r="Q89" i="44"/>
  <c r="Q90" i="44"/>
  <c r="Q91" i="44"/>
  <c r="Q92" i="44"/>
  <c r="Q93" i="44"/>
  <c r="Q94" i="44"/>
  <c r="Q95" i="44"/>
  <c r="Q96" i="44"/>
  <c r="Q49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56" i="44"/>
  <c r="C50" i="44"/>
  <c r="C51" i="44"/>
  <c r="C52" i="44"/>
  <c r="C53" i="44"/>
  <c r="C54" i="44"/>
  <c r="C55" i="44"/>
  <c r="C49" i="44"/>
  <c r="DH15" i="45" l="1"/>
  <c r="DJ49" i="45"/>
  <c r="DJ47" i="45"/>
  <c r="DJ45" i="45"/>
  <c r="DJ43" i="45"/>
  <c r="DJ41" i="45"/>
  <c r="DJ39" i="45"/>
  <c r="DJ37" i="45"/>
  <c r="DJ35" i="45"/>
  <c r="DJ33" i="45"/>
  <c r="DJ31" i="45"/>
  <c r="DJ29" i="45"/>
  <c r="DJ27" i="45"/>
  <c r="DJ25" i="45"/>
  <c r="DJ23" i="45"/>
  <c r="DJ21" i="45"/>
  <c r="DJ19" i="45"/>
  <c r="DJ17" i="45"/>
  <c r="DJ15" i="45"/>
  <c r="DJ50" i="45"/>
  <c r="DJ48" i="45"/>
  <c r="DJ46" i="45"/>
  <c r="DJ44" i="45"/>
  <c r="DJ42" i="45"/>
  <c r="DJ40" i="45"/>
  <c r="DJ38" i="45"/>
  <c r="DJ36" i="45"/>
  <c r="DJ34" i="45"/>
  <c r="DJ32" i="45"/>
  <c r="DJ30" i="45"/>
  <c r="DJ28" i="45"/>
  <c r="DJ26" i="45"/>
  <c r="DJ24" i="45"/>
  <c r="DJ22" i="45"/>
  <c r="DJ20" i="45"/>
  <c r="DJ18" i="45"/>
  <c r="DJ16" i="45"/>
  <c r="DF16" i="45"/>
  <c r="DF15" i="45"/>
  <c r="DF17" i="45"/>
  <c r="DF50" i="45"/>
  <c r="DF46" i="45"/>
  <c r="DF42" i="45"/>
  <c r="DF38" i="45"/>
  <c r="DF34" i="45"/>
  <c r="DF30" i="45"/>
  <c r="DF26" i="45"/>
  <c r="DF22" i="45"/>
  <c r="DF18" i="45"/>
  <c r="DF48" i="45"/>
  <c r="DF44" i="45"/>
  <c r="DF40" i="45"/>
  <c r="DF36" i="45"/>
  <c r="DF32" i="45"/>
  <c r="DF28" i="45"/>
  <c r="DF24" i="45"/>
  <c r="DF20" i="45"/>
  <c r="DF49" i="45"/>
  <c r="DF19" i="45"/>
  <c r="DF27" i="45"/>
  <c r="DF35" i="45"/>
  <c r="DF43" i="45"/>
  <c r="DF21" i="45"/>
  <c r="DF29" i="45"/>
  <c r="DF37" i="45"/>
  <c r="DF45" i="45"/>
  <c r="DF23" i="45"/>
  <c r="DF31" i="45"/>
  <c r="DF39" i="45"/>
  <c r="DF47" i="45"/>
  <c r="DF25" i="45"/>
  <c r="DF33" i="45"/>
  <c r="DF41" i="45"/>
  <c r="DI49" i="45"/>
  <c r="DI47" i="45"/>
  <c r="DI45" i="45"/>
  <c r="DI43" i="45"/>
  <c r="DI41" i="45"/>
  <c r="DI39" i="45"/>
  <c r="DI37" i="45"/>
  <c r="DI35" i="45"/>
  <c r="DI33" i="45"/>
  <c r="DI31" i="45"/>
  <c r="DI29" i="45"/>
  <c r="DI27" i="45"/>
  <c r="DI25" i="45"/>
  <c r="DI23" i="45"/>
  <c r="DI21" i="45"/>
  <c r="DI19" i="45"/>
  <c r="DI17" i="45"/>
  <c r="DI15" i="45"/>
  <c r="DI50" i="45"/>
  <c r="DI48" i="45"/>
  <c r="DI46" i="45"/>
  <c r="DI44" i="45"/>
  <c r="DI42" i="45"/>
  <c r="DI40" i="45"/>
  <c r="DI38" i="45"/>
  <c r="DI36" i="45"/>
  <c r="DI34" i="45"/>
  <c r="DI32" i="45"/>
  <c r="DI30" i="45"/>
  <c r="DI28" i="45"/>
  <c r="DI26" i="45"/>
  <c r="DI24" i="45"/>
  <c r="DI22" i="45"/>
  <c r="DI20" i="45"/>
  <c r="DI18" i="45"/>
  <c r="DI16" i="45"/>
  <c r="DE49" i="45"/>
  <c r="DE43" i="45"/>
  <c r="DE39" i="45"/>
  <c r="DE35" i="45"/>
  <c r="DE31" i="45"/>
  <c r="DE27" i="45"/>
  <c r="DE23" i="45"/>
  <c r="DE19" i="45"/>
  <c r="DE17" i="45"/>
  <c r="DE15" i="45"/>
  <c r="DE45" i="45"/>
  <c r="DE37" i="45"/>
  <c r="DE33" i="45"/>
  <c r="DE29" i="45"/>
  <c r="DE21" i="45"/>
  <c r="DE16" i="45"/>
  <c r="DE41" i="45"/>
  <c r="DE25" i="45"/>
  <c r="DE18" i="45"/>
  <c r="DE50" i="45"/>
  <c r="DE47" i="45"/>
  <c r="DE24" i="45"/>
  <c r="DE32" i="45"/>
  <c r="DE40" i="45"/>
  <c r="DE48" i="45"/>
  <c r="DE26" i="45"/>
  <c r="DE34" i="45"/>
  <c r="DE42" i="45"/>
  <c r="DE20" i="45"/>
  <c r="DE28" i="45"/>
  <c r="DE36" i="45"/>
  <c r="DE44" i="45"/>
  <c r="DE22" i="45"/>
  <c r="DE30" i="45"/>
  <c r="DE38" i="45"/>
  <c r="DE46" i="45"/>
  <c r="DD15" i="45"/>
  <c r="DH48" i="45"/>
  <c r="DH44" i="45"/>
  <c r="DH40" i="45"/>
  <c r="DH36" i="45"/>
  <c r="DH32" i="45"/>
  <c r="DH28" i="45"/>
  <c r="D42" i="42" s="1"/>
  <c r="DH24" i="45"/>
  <c r="DH20" i="45"/>
  <c r="DH16" i="45"/>
  <c r="DH47" i="45"/>
  <c r="DH43" i="45"/>
  <c r="DH39" i="45"/>
  <c r="DH35" i="45"/>
  <c r="DH31" i="45"/>
  <c r="D45" i="42" s="1"/>
  <c r="DH27" i="45"/>
  <c r="DH23" i="45"/>
  <c r="DH19" i="45"/>
  <c r="DH50" i="45"/>
  <c r="DH46" i="45"/>
  <c r="DH42" i="45"/>
  <c r="DH38" i="45"/>
  <c r="DH34" i="45"/>
  <c r="DH30" i="45"/>
  <c r="DH26" i="45"/>
  <c r="DH22" i="45"/>
  <c r="DH18" i="45"/>
  <c r="DH49" i="45"/>
  <c r="DH45" i="45"/>
  <c r="DH41" i="45"/>
  <c r="DH37" i="45"/>
  <c r="DH33" i="45"/>
  <c r="DH29" i="45"/>
  <c r="D43" i="42" s="1"/>
  <c r="DH25" i="45"/>
  <c r="DH21" i="45"/>
  <c r="D35" i="42" s="1"/>
  <c r="DH17" i="45"/>
  <c r="DG50" i="45"/>
  <c r="DG46" i="45"/>
  <c r="DG42" i="45"/>
  <c r="DG38" i="45"/>
  <c r="D28" i="42" s="1"/>
  <c r="DG34" i="45"/>
  <c r="D24" i="42" s="1"/>
  <c r="DG30" i="45"/>
  <c r="D20" i="42" s="1"/>
  <c r="DG26" i="45"/>
  <c r="D16" i="42" s="1"/>
  <c r="DG22" i="45"/>
  <c r="D12" i="42" s="1"/>
  <c r="DG18" i="45"/>
  <c r="D8" i="42" s="1"/>
  <c r="DG49" i="45"/>
  <c r="DG45" i="45"/>
  <c r="DG41" i="45"/>
  <c r="DG37" i="45"/>
  <c r="D27" i="42" s="1"/>
  <c r="DG33" i="45"/>
  <c r="D23" i="42" s="1"/>
  <c r="DG29" i="45"/>
  <c r="D19" i="42" s="1"/>
  <c r="DG25" i="45"/>
  <c r="D15" i="42" s="1"/>
  <c r="DG21" i="45"/>
  <c r="D11" i="42" s="1"/>
  <c r="DG17" i="45"/>
  <c r="D7" i="42" s="1"/>
  <c r="DG48" i="45"/>
  <c r="DG44" i="45"/>
  <c r="DG40" i="45"/>
  <c r="DG36" i="45"/>
  <c r="D26" i="42" s="1"/>
  <c r="DG32" i="45"/>
  <c r="D22" i="42" s="1"/>
  <c r="DG28" i="45"/>
  <c r="D18" i="42" s="1"/>
  <c r="DG24" i="45"/>
  <c r="D14" i="42" s="1"/>
  <c r="DG20" i="45"/>
  <c r="D10" i="42" s="1"/>
  <c r="DG16" i="45"/>
  <c r="D6" i="42" s="1"/>
  <c r="DG47" i="45"/>
  <c r="DG43" i="45"/>
  <c r="DG39" i="45"/>
  <c r="DG35" i="45"/>
  <c r="D25" i="42" s="1"/>
  <c r="DG31" i="45"/>
  <c r="D21" i="42" s="1"/>
  <c r="DG27" i="45"/>
  <c r="D17" i="42" s="1"/>
  <c r="DG23" i="45"/>
  <c r="D13" i="42" s="1"/>
  <c r="DG19" i="45"/>
  <c r="D9" i="42" s="1"/>
  <c r="DG15" i="45"/>
  <c r="D5" i="42" s="1"/>
  <c r="DD50" i="45"/>
  <c r="DD46" i="45"/>
  <c r="DD42" i="45"/>
  <c r="DD38" i="45"/>
  <c r="DD34" i="45"/>
  <c r="DD30" i="45"/>
  <c r="DD26" i="45"/>
  <c r="DD22" i="45"/>
  <c r="DD18" i="45"/>
  <c r="DD48" i="45"/>
  <c r="DD40" i="45"/>
  <c r="DD32" i="45"/>
  <c r="DD24" i="45"/>
  <c r="DD16" i="45"/>
  <c r="DD43" i="45"/>
  <c r="DD35" i="45"/>
  <c r="DD27" i="45"/>
  <c r="DD19" i="45"/>
  <c r="DD49" i="45"/>
  <c r="DD45" i="45"/>
  <c r="DD41" i="45"/>
  <c r="DD37" i="45"/>
  <c r="DD33" i="45"/>
  <c r="DD29" i="45"/>
  <c r="DD25" i="45"/>
  <c r="DD21" i="45"/>
  <c r="DD17" i="45"/>
  <c r="DD44" i="45"/>
  <c r="DD36" i="45"/>
  <c r="DD28" i="45"/>
  <c r="DD20" i="45"/>
  <c r="DD47" i="45"/>
  <c r="DD39" i="45"/>
  <c r="DD31" i="45"/>
  <c r="DD23" i="45"/>
  <c r="DB19" i="45"/>
  <c r="DB23" i="45"/>
  <c r="DB27" i="45"/>
  <c r="DB31" i="45"/>
  <c r="DB35" i="45"/>
  <c r="DB39" i="45"/>
  <c r="DB43" i="45"/>
  <c r="DB47" i="45"/>
  <c r="DB15" i="45"/>
  <c r="DB16" i="45"/>
  <c r="DB20" i="45"/>
  <c r="DB24" i="45"/>
  <c r="DB28" i="45"/>
  <c r="DB32" i="45"/>
  <c r="DB36" i="45"/>
  <c r="DB40" i="45"/>
  <c r="DB44" i="45"/>
  <c r="DB48" i="45"/>
  <c r="DB17" i="45"/>
  <c r="DB21" i="45"/>
  <c r="DB25" i="45"/>
  <c r="DB29" i="45"/>
  <c r="DB33" i="45"/>
  <c r="DB37" i="45"/>
  <c r="DB41" i="45"/>
  <c r="DB45" i="45"/>
  <c r="DB49" i="45"/>
  <c r="DB18" i="45"/>
  <c r="DB22" i="45"/>
  <c r="DB26" i="45"/>
  <c r="DB30" i="45"/>
  <c r="DB34" i="45"/>
  <c r="DB38" i="45"/>
  <c r="DB42" i="45"/>
  <c r="DB46" i="45"/>
  <c r="DB50" i="45"/>
  <c r="DA47" i="45"/>
  <c r="DA43" i="45"/>
  <c r="DA39" i="45"/>
  <c r="DA35" i="45"/>
  <c r="DA31" i="45"/>
  <c r="DA27" i="45"/>
  <c r="DA23" i="45"/>
  <c r="DA19" i="45"/>
  <c r="DA15" i="45"/>
  <c r="DA50" i="45"/>
  <c r="DA46" i="45"/>
  <c r="DA42" i="45"/>
  <c r="DA38" i="45"/>
  <c r="DA34" i="45"/>
  <c r="DA30" i="45"/>
  <c r="DA26" i="45"/>
  <c r="DA22" i="45"/>
  <c r="DA18" i="45"/>
  <c r="DA49" i="45"/>
  <c r="DA45" i="45"/>
  <c r="DA41" i="45"/>
  <c r="DA37" i="45"/>
  <c r="DA33" i="45"/>
  <c r="DA29" i="45"/>
  <c r="DA25" i="45"/>
  <c r="DA21" i="45"/>
  <c r="DA17" i="45"/>
  <c r="DA48" i="45"/>
  <c r="DA44" i="45"/>
  <c r="DA40" i="45"/>
  <c r="DA36" i="45"/>
  <c r="DA32" i="45"/>
  <c r="DA28" i="45"/>
  <c r="DA24" i="45"/>
  <c r="DA20" i="45"/>
  <c r="DA16" i="45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32" i="42" l="1"/>
  <c r="D48" i="42"/>
  <c r="AX48" i="42" s="1"/>
  <c r="D39" i="42"/>
  <c r="D36" i="42"/>
  <c r="AX36" i="42" s="1"/>
  <c r="D33" i="42"/>
  <c r="D30" i="42"/>
  <c r="AX30" i="42" s="1"/>
  <c r="D46" i="42"/>
  <c r="D40" i="42"/>
  <c r="AX40" i="42" s="1"/>
  <c r="D37" i="42"/>
  <c r="D34" i="42"/>
  <c r="D31" i="42"/>
  <c r="D47" i="42"/>
  <c r="AX47" i="42" s="1"/>
  <c r="D44" i="42"/>
  <c r="D41" i="42"/>
  <c r="AX41" i="42" s="1"/>
  <c r="D38" i="42"/>
  <c r="D29" i="42"/>
  <c r="AX29" i="42" s="1"/>
  <c r="AX31" i="42"/>
  <c r="AX39" i="42"/>
  <c r="AX44" i="42"/>
  <c r="AX33" i="42"/>
  <c r="AX38" i="42"/>
  <c r="AX46" i="42"/>
  <c r="AX35" i="42"/>
  <c r="AX43" i="42"/>
  <c r="AX32" i="42"/>
  <c r="AX37" i="42"/>
  <c r="AX45" i="42"/>
  <c r="AX34" i="42"/>
  <c r="AX42" i="42"/>
  <c r="AX14" i="42"/>
  <c r="AX27" i="42"/>
  <c r="AX24" i="42"/>
  <c r="AX5" i="42"/>
  <c r="AX15" i="42"/>
  <c r="AX12" i="42"/>
  <c r="AX28" i="42"/>
  <c r="AX9" i="42"/>
  <c r="AX25" i="42"/>
  <c r="AX6" i="42"/>
  <c r="AX22" i="42"/>
  <c r="AX19" i="42"/>
  <c r="AX16" i="42"/>
  <c r="AX17" i="42"/>
  <c r="AX11" i="42"/>
  <c r="AX8" i="42"/>
  <c r="AX21" i="42"/>
  <c r="AX18" i="42"/>
  <c r="AX13" i="42"/>
  <c r="AX10" i="42"/>
  <c r="AX26" i="42"/>
  <c r="AX7" i="42"/>
  <c r="AX23" i="42"/>
  <c r="AX20" i="42"/>
  <c r="D161" i="41" l="1"/>
  <c r="E161" i="41" s="1"/>
  <c r="D121" i="41" l="1"/>
  <c r="E121" i="41" s="1"/>
  <c r="D123" i="41"/>
  <c r="E123" i="41" s="1"/>
  <c r="D162" i="41"/>
  <c r="E162" i="41" s="1"/>
  <c r="D122" i="41"/>
  <c r="E122" i="41" s="1"/>
  <c r="D166" i="41"/>
  <c r="E166" i="41" s="1"/>
  <c r="D163" i="41"/>
  <c r="E163" i="41" s="1"/>
  <c r="D125" i="41"/>
  <c r="E125" i="41" s="1"/>
  <c r="D165" i="41"/>
  <c r="E165" i="41" s="1"/>
  <c r="D164" i="41"/>
  <c r="E164" i="41" s="1"/>
  <c r="D124" i="41"/>
  <c r="E124" i="41" s="1"/>
  <c r="D126" i="41"/>
  <c r="E126" i="41" s="1"/>
  <c r="D167" i="41"/>
  <c r="E167" i="41" s="1"/>
  <c r="D169" i="41"/>
  <c r="E169" i="41" s="1"/>
  <c r="D171" i="41"/>
  <c r="E171" i="41" s="1"/>
  <c r="D173" i="41"/>
  <c r="E173" i="41" s="1"/>
  <c r="D175" i="41"/>
  <c r="E175" i="41" s="1"/>
  <c r="D177" i="41"/>
  <c r="E177" i="41" s="1"/>
  <c r="D179" i="41"/>
  <c r="E179" i="41" s="1"/>
  <c r="D181" i="41"/>
  <c r="E181" i="41" s="1"/>
  <c r="D183" i="41"/>
  <c r="E183" i="41" s="1"/>
  <c r="D185" i="41"/>
  <c r="E185" i="41" s="1"/>
  <c r="D187" i="41"/>
  <c r="E187" i="41" s="1"/>
  <c r="D189" i="41"/>
  <c r="E189" i="41" s="1"/>
  <c r="D191" i="41"/>
  <c r="E191" i="41" s="1"/>
  <c r="D193" i="41"/>
  <c r="E193" i="41" s="1"/>
  <c r="D195" i="41"/>
  <c r="E195" i="41" s="1"/>
  <c r="D197" i="41"/>
  <c r="E197" i="41" s="1"/>
  <c r="D199" i="41"/>
  <c r="E199" i="41" s="1"/>
  <c r="D127" i="41"/>
  <c r="E127" i="41" s="1"/>
  <c r="D129" i="41"/>
  <c r="E129" i="41" s="1"/>
  <c r="D131" i="41"/>
  <c r="E131" i="41" s="1"/>
  <c r="D133" i="41"/>
  <c r="E133" i="41" s="1"/>
  <c r="D135" i="41"/>
  <c r="E135" i="41" s="1"/>
  <c r="D137" i="41"/>
  <c r="E137" i="41" s="1"/>
  <c r="D139" i="41"/>
  <c r="E139" i="41" s="1"/>
  <c r="D141" i="41"/>
  <c r="E141" i="41" s="1"/>
  <c r="D143" i="41"/>
  <c r="E143" i="41" s="1"/>
  <c r="D145" i="41"/>
  <c r="E145" i="41" s="1"/>
  <c r="D147" i="41"/>
  <c r="E147" i="41" s="1"/>
  <c r="D149" i="41"/>
  <c r="E149" i="41" s="1"/>
  <c r="D151" i="41"/>
  <c r="E151" i="41" s="1"/>
  <c r="D153" i="41"/>
  <c r="E153" i="41" s="1"/>
  <c r="D155" i="41"/>
  <c r="E155" i="41" s="1"/>
  <c r="D157" i="41"/>
  <c r="E157" i="41" s="1"/>
  <c r="D159" i="41"/>
  <c r="E159" i="41" s="1"/>
  <c r="D168" i="41"/>
  <c r="E168" i="41" s="1"/>
  <c r="D170" i="41"/>
  <c r="E170" i="41" s="1"/>
  <c r="D172" i="41"/>
  <c r="E172" i="41" s="1"/>
  <c r="D174" i="41"/>
  <c r="E174" i="41" s="1"/>
  <c r="D176" i="41"/>
  <c r="E176" i="41" s="1"/>
  <c r="D178" i="41"/>
  <c r="E178" i="41" s="1"/>
  <c r="D180" i="41"/>
  <c r="E180" i="41" s="1"/>
  <c r="D182" i="41"/>
  <c r="E182" i="41" s="1"/>
  <c r="D184" i="41"/>
  <c r="E184" i="41" s="1"/>
  <c r="D186" i="41"/>
  <c r="E186" i="41" s="1"/>
  <c r="D188" i="41"/>
  <c r="E188" i="41" s="1"/>
  <c r="D190" i="41"/>
  <c r="E190" i="41" s="1"/>
  <c r="D192" i="41"/>
  <c r="E192" i="41" s="1"/>
  <c r="D194" i="41"/>
  <c r="E194" i="41" s="1"/>
  <c r="D196" i="41"/>
  <c r="E196" i="41" s="1"/>
  <c r="D198" i="41"/>
  <c r="E198" i="41" s="1"/>
  <c r="D200" i="41"/>
  <c r="E200" i="41" s="1"/>
  <c r="D128" i="41"/>
  <c r="E128" i="41" s="1"/>
  <c r="D130" i="41"/>
  <c r="E130" i="41" s="1"/>
  <c r="D132" i="41"/>
  <c r="E132" i="41" s="1"/>
  <c r="D134" i="41"/>
  <c r="E134" i="41" s="1"/>
  <c r="D136" i="41"/>
  <c r="E136" i="41" s="1"/>
  <c r="D138" i="41"/>
  <c r="E138" i="41" s="1"/>
  <c r="D140" i="41"/>
  <c r="E140" i="41" s="1"/>
  <c r="D142" i="41"/>
  <c r="E142" i="41" s="1"/>
  <c r="D144" i="41"/>
  <c r="E144" i="41" s="1"/>
  <c r="D146" i="41"/>
  <c r="E146" i="41" s="1"/>
  <c r="D148" i="41"/>
  <c r="E148" i="41" s="1"/>
  <c r="D150" i="41"/>
  <c r="E150" i="41" s="1"/>
  <c r="D152" i="41"/>
  <c r="E152" i="41" s="1"/>
  <c r="D154" i="41"/>
  <c r="E154" i="41" s="1"/>
  <c r="D156" i="41"/>
  <c r="E156" i="41" s="1"/>
  <c r="D158" i="41"/>
  <c r="E158" i="41" s="1"/>
  <c r="D160" i="41"/>
  <c r="E160" i="41" s="1"/>
  <c r="AT56" i="42" l="1"/>
  <c r="AK51" i="42"/>
  <c r="AH51" i="42"/>
  <c r="AQ51" i="42"/>
  <c r="AK52" i="42"/>
  <c r="AW52" i="42"/>
  <c r="AQ53" i="42"/>
  <c r="AN54" i="42"/>
  <c r="AH55" i="42"/>
  <c r="AT55" i="42"/>
  <c r="AQ56" i="42"/>
  <c r="AN51" i="42"/>
  <c r="AH52" i="42"/>
  <c r="AT52" i="42"/>
  <c r="AN53" i="42"/>
  <c r="AK54" i="42"/>
  <c r="AW54" i="42"/>
  <c r="AQ55" i="42"/>
  <c r="AN56" i="42"/>
  <c r="J51" i="42"/>
  <c r="AH54" i="42"/>
  <c r="AH56" i="42"/>
  <c r="AW51" i="42"/>
  <c r="AQ52" i="42"/>
  <c r="AK53" i="42"/>
  <c r="AW53" i="42"/>
  <c r="AT54" i="42"/>
  <c r="AN55" i="42"/>
  <c r="AK56" i="42"/>
  <c r="AW56" i="42"/>
  <c r="AT51" i="42"/>
  <c r="AN52" i="42"/>
  <c r="AH53" i="42"/>
  <c r="AT53" i="42"/>
  <c r="AQ54" i="42"/>
  <c r="AK55" i="42"/>
  <c r="AW55" i="42"/>
  <c r="P56" i="42"/>
  <c r="V55" i="42"/>
  <c r="J55" i="42"/>
  <c r="P54" i="42"/>
  <c r="V53" i="42"/>
  <c r="J53" i="42"/>
  <c r="P52" i="42"/>
  <c r="V51" i="42"/>
  <c r="Y56" i="42"/>
  <c r="Y54" i="42"/>
  <c r="S53" i="42"/>
  <c r="M52" i="42"/>
  <c r="V56" i="42"/>
  <c r="J56" i="42"/>
  <c r="P55" i="42"/>
  <c r="V54" i="42"/>
  <c r="J54" i="42"/>
  <c r="P53" i="42"/>
  <c r="V52" i="42"/>
  <c r="J52" i="42"/>
  <c r="P51" i="42"/>
  <c r="S56" i="42"/>
  <c r="Y55" i="42"/>
  <c r="M55" i="42"/>
  <c r="S54" i="42"/>
  <c r="Y53" i="42"/>
  <c r="M53" i="42"/>
  <c r="S52" i="42"/>
  <c r="Y51" i="42"/>
  <c r="M51" i="42"/>
  <c r="M56" i="42"/>
  <c r="S55" i="42"/>
  <c r="M54" i="42"/>
  <c r="Y52" i="42"/>
  <c r="S51" i="42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19" i="37"/>
  <c r="O18" i="37"/>
  <c r="O17" i="37"/>
  <c r="O16" i="37"/>
  <c r="O15" i="37"/>
  <c r="O14" i="37"/>
  <c r="O13" i="37"/>
  <c r="O12" i="37"/>
  <c r="O11" i="37"/>
  <c r="O9" i="37"/>
  <c r="O7" i="37"/>
  <c r="M9" i="37" l="1"/>
  <c r="M18" i="37"/>
  <c r="M27" i="37"/>
  <c r="M35" i="37"/>
  <c r="M15" i="37"/>
  <c r="M24" i="37"/>
  <c r="M32" i="37"/>
  <c r="M12" i="37"/>
  <c r="M16" i="37"/>
  <c r="M21" i="37"/>
  <c r="M25" i="37"/>
  <c r="M29" i="37"/>
  <c r="M33" i="37"/>
  <c r="M37" i="37"/>
  <c r="M41" i="37"/>
  <c r="M3" i="37"/>
  <c r="M7" i="37"/>
  <c r="M13" i="37"/>
  <c r="M17" i="37"/>
  <c r="M22" i="37"/>
  <c r="M26" i="37"/>
  <c r="M30" i="37"/>
  <c r="M34" i="37"/>
  <c r="M38" i="37"/>
  <c r="M10" i="37"/>
  <c r="M2" i="37"/>
  <c r="M14" i="37"/>
  <c r="M23" i="37"/>
  <c r="M31" i="37"/>
  <c r="M39" i="37"/>
  <c r="M11" i="37"/>
  <c r="M19" i="37"/>
  <c r="M28" i="37"/>
  <c r="M36" i="37"/>
  <c r="M40" i="37"/>
  <c r="M8" i="37"/>
  <c r="M4" i="37"/>
  <c r="D1" i="41"/>
  <c r="E1" i="41" s="1"/>
  <c r="O4" i="37"/>
  <c r="O3" i="37"/>
  <c r="O10" i="37"/>
  <c r="O8" i="37"/>
  <c r="O6" i="37"/>
  <c r="O5" i="37"/>
  <c r="O2" i="37"/>
  <c r="K2" i="37"/>
  <c r="K29" i="42" l="1"/>
  <c r="AO29" i="42"/>
  <c r="T29" i="42"/>
  <c r="AI29" i="42"/>
  <c r="W29" i="42"/>
  <c r="AR29" i="42"/>
  <c r="Z29" i="42"/>
  <c r="E29" i="42"/>
  <c r="AU29" i="42"/>
  <c r="N29" i="42"/>
  <c r="AC29" i="42"/>
  <c r="H29" i="42"/>
  <c r="AL29" i="42"/>
  <c r="Q29" i="42"/>
  <c r="AF29" i="42"/>
  <c r="AI31" i="42"/>
  <c r="AR31" i="42"/>
  <c r="AC31" i="42"/>
  <c r="AU31" i="42"/>
  <c r="AL31" i="42"/>
  <c r="AF31" i="42"/>
  <c r="N31" i="42"/>
  <c r="AF39" i="42"/>
  <c r="AR39" i="42"/>
  <c r="AC39" i="42"/>
  <c r="AL39" i="42"/>
  <c r="AI39" i="42"/>
  <c r="Q39" i="42"/>
  <c r="AO39" i="42"/>
  <c r="W39" i="42"/>
  <c r="Z47" i="42"/>
  <c r="N47" i="42"/>
  <c r="W47" i="42"/>
  <c r="H47" i="42"/>
  <c r="E47" i="42"/>
  <c r="T47" i="42"/>
  <c r="K47" i="42"/>
  <c r="AO47" i="42"/>
  <c r="AU36" i="42"/>
  <c r="AO36" i="42"/>
  <c r="E36" i="42"/>
  <c r="Q36" i="42"/>
  <c r="AR36" i="42"/>
  <c r="AI36" i="42"/>
  <c r="AL36" i="42"/>
  <c r="AF36" i="42"/>
  <c r="AI44" i="42"/>
  <c r="AC44" i="42"/>
  <c r="AO44" i="42"/>
  <c r="W44" i="42"/>
  <c r="T44" i="42"/>
  <c r="E44" i="42"/>
  <c r="AL44" i="42"/>
  <c r="H44" i="42"/>
  <c r="E33" i="42"/>
  <c r="AL33" i="42"/>
  <c r="AC33" i="42"/>
  <c r="AR33" i="42"/>
  <c r="AU33" i="42"/>
  <c r="K33" i="42"/>
  <c r="AF33" i="42"/>
  <c r="H33" i="42"/>
  <c r="AC41" i="42"/>
  <c r="AO41" i="42"/>
  <c r="K41" i="42"/>
  <c r="AF41" i="42"/>
  <c r="Z41" i="42"/>
  <c r="AI41" i="42"/>
  <c r="W41" i="42"/>
  <c r="N41" i="42"/>
  <c r="K30" i="42"/>
  <c r="AI30" i="42"/>
  <c r="Z30" i="42"/>
  <c r="H30" i="42"/>
  <c r="E30" i="42"/>
  <c r="T30" i="42"/>
  <c r="AF30" i="42"/>
  <c r="N30" i="42"/>
  <c r="H38" i="42"/>
  <c r="W38" i="42"/>
  <c r="AF38" i="42"/>
  <c r="N38" i="42"/>
  <c r="T38" i="42"/>
  <c r="AU38" i="42"/>
  <c r="Z38" i="42"/>
  <c r="AL38" i="42"/>
  <c r="AU46" i="42"/>
  <c r="W46" i="42"/>
  <c r="E46" i="42"/>
  <c r="N46" i="42"/>
  <c r="AL46" i="42"/>
  <c r="Z46" i="42"/>
  <c r="AI46" i="42"/>
  <c r="Q46" i="42"/>
  <c r="AU35" i="42"/>
  <c r="K35" i="42"/>
  <c r="T35" i="42"/>
  <c r="E35" i="42"/>
  <c r="H35" i="42"/>
  <c r="E31" i="42"/>
  <c r="H31" i="42"/>
  <c r="K31" i="42"/>
  <c r="T31" i="42"/>
  <c r="Z31" i="42"/>
  <c r="AO31" i="42"/>
  <c r="W31" i="42"/>
  <c r="Q31" i="42"/>
  <c r="H39" i="42"/>
  <c r="T39" i="42"/>
  <c r="E39" i="42"/>
  <c r="N39" i="42"/>
  <c r="K39" i="42"/>
  <c r="AU39" i="42"/>
  <c r="Z39" i="42"/>
  <c r="AL47" i="42"/>
  <c r="AU47" i="42"/>
  <c r="AF47" i="42"/>
  <c r="AC47" i="42"/>
  <c r="AI47" i="42"/>
  <c r="Q47" i="42"/>
  <c r="AR47" i="42"/>
  <c r="W36" i="42"/>
  <c r="K36" i="42"/>
  <c r="Z36" i="42"/>
  <c r="T36" i="42"/>
  <c r="N36" i="42"/>
  <c r="AC36" i="42"/>
  <c r="H36" i="42"/>
  <c r="K44" i="42"/>
  <c r="AU44" i="42"/>
  <c r="AR44" i="42"/>
  <c r="Q44" i="42"/>
  <c r="AF44" i="42"/>
  <c r="N44" i="42"/>
  <c r="Z44" i="42"/>
  <c r="AO33" i="42"/>
  <c r="AI33" i="42"/>
  <c r="Q33" i="42"/>
  <c r="Z33" i="42"/>
  <c r="T33" i="42"/>
  <c r="W33" i="42"/>
  <c r="N33" i="42"/>
  <c r="Q41" i="42"/>
  <c r="T41" i="42"/>
  <c r="H41" i="42"/>
  <c r="E41" i="42"/>
  <c r="AL41" i="42"/>
  <c r="AU41" i="42"/>
  <c r="AR41" i="42"/>
  <c r="AR30" i="42"/>
  <c r="W30" i="42"/>
  <c r="AC30" i="42"/>
  <c r="AO30" i="42"/>
  <c r="AL30" i="42"/>
  <c r="E38" i="42"/>
  <c r="AO38" i="42"/>
  <c r="Q38" i="42"/>
  <c r="AR46" i="42"/>
  <c r="T46" i="42"/>
  <c r="AC46" i="42"/>
  <c r="AR35" i="42"/>
  <c r="Z35" i="42"/>
  <c r="AL35" i="42"/>
  <c r="AF35" i="42"/>
  <c r="N35" i="42"/>
  <c r="AO43" i="42"/>
  <c r="AC43" i="42"/>
  <c r="AL43" i="42"/>
  <c r="AU43" i="42"/>
  <c r="AR43" i="42"/>
  <c r="Z43" i="42"/>
  <c r="H43" i="42"/>
  <c r="AF43" i="42"/>
  <c r="Q32" i="42"/>
  <c r="AO32" i="42"/>
  <c r="AL32" i="42"/>
  <c r="N32" i="42"/>
  <c r="AU32" i="42"/>
  <c r="W32" i="42"/>
  <c r="T32" i="42"/>
  <c r="AR32" i="42"/>
  <c r="Q40" i="42"/>
  <c r="K40" i="42"/>
  <c r="W40" i="42"/>
  <c r="AI40" i="42"/>
  <c r="AF40" i="42"/>
  <c r="AR40" i="42"/>
  <c r="N40" i="42"/>
  <c r="Z40" i="42"/>
  <c r="H48" i="42"/>
  <c r="AC48" i="42"/>
  <c r="Q48" i="42"/>
  <c r="AL48" i="42"/>
  <c r="AI48" i="42"/>
  <c r="Z48" i="42"/>
  <c r="W48" i="42"/>
  <c r="AF48" i="42"/>
  <c r="AO37" i="42"/>
  <c r="E37" i="42"/>
  <c r="AF37" i="42"/>
  <c r="AI37" i="42"/>
  <c r="AC37" i="42"/>
  <c r="K37" i="42"/>
  <c r="H37" i="42"/>
  <c r="T37" i="42"/>
  <c r="Q45" i="42"/>
  <c r="W45" i="42"/>
  <c r="AU45" i="42"/>
  <c r="AO45" i="42"/>
  <c r="AF45" i="42"/>
  <c r="T45" i="42"/>
  <c r="Z45" i="42"/>
  <c r="K45" i="42"/>
  <c r="AF34" i="42"/>
  <c r="W34" i="42"/>
  <c r="AU34" i="42"/>
  <c r="AC34" i="42"/>
  <c r="K34" i="42"/>
  <c r="Q34" i="42"/>
  <c r="H34" i="42"/>
  <c r="E34" i="42"/>
  <c r="AI42" i="42"/>
  <c r="H42" i="42"/>
  <c r="Z42" i="42"/>
  <c r="AL42" i="42"/>
  <c r="W42" i="42"/>
  <c r="T42" i="42"/>
  <c r="AR42" i="42"/>
  <c r="AO42" i="42"/>
  <c r="AC14" i="42"/>
  <c r="E14" i="42"/>
  <c r="AI14" i="42"/>
  <c r="AR14" i="42"/>
  <c r="K14" i="42"/>
  <c r="AU14" i="42"/>
  <c r="AL14" i="42"/>
  <c r="AF14" i="42"/>
  <c r="W27" i="42"/>
  <c r="AI27" i="42"/>
  <c r="AO27" i="42"/>
  <c r="Q27" i="42"/>
  <c r="Z27" i="42"/>
  <c r="AL27" i="42"/>
  <c r="H27" i="42"/>
  <c r="AF24" i="42"/>
  <c r="H24" i="42"/>
  <c r="AI24" i="42"/>
  <c r="AU24" i="42"/>
  <c r="E24" i="42"/>
  <c r="N24" i="42"/>
  <c r="K24" i="42"/>
  <c r="W24" i="42"/>
  <c r="AL5" i="42"/>
  <c r="N5" i="42"/>
  <c r="AF5" i="42"/>
  <c r="H5" i="42"/>
  <c r="E5" i="42"/>
  <c r="W5" i="42"/>
  <c r="Q5" i="42"/>
  <c r="K5" i="42"/>
  <c r="K15" i="42"/>
  <c r="E15" i="42"/>
  <c r="Q15" i="42"/>
  <c r="AC15" i="42"/>
  <c r="AF15" i="42"/>
  <c r="AU30" i="42"/>
  <c r="Q30" i="42"/>
  <c r="AI38" i="42"/>
  <c r="AR38" i="42"/>
  <c r="AC38" i="42"/>
  <c r="K38" i="42"/>
  <c r="K46" i="42"/>
  <c r="H46" i="42"/>
  <c r="AF46" i="42"/>
  <c r="AO46" i="42"/>
  <c r="AI35" i="42"/>
  <c r="AC35" i="42"/>
  <c r="AO35" i="42"/>
  <c r="W35" i="42"/>
  <c r="Q35" i="42"/>
  <c r="Q43" i="42"/>
  <c r="E43" i="42"/>
  <c r="N43" i="42"/>
  <c r="W43" i="42"/>
  <c r="T43" i="42"/>
  <c r="K43" i="42"/>
  <c r="AI43" i="42"/>
  <c r="AC32" i="42"/>
  <c r="K32" i="42"/>
  <c r="E32" i="42"/>
  <c r="AI32" i="42"/>
  <c r="Z32" i="42"/>
  <c r="AF32" i="42"/>
  <c r="H32" i="42"/>
  <c r="AO40" i="42"/>
  <c r="AC40" i="42"/>
  <c r="T40" i="42"/>
  <c r="E40" i="42"/>
  <c r="H40" i="42"/>
  <c r="AU40" i="42"/>
  <c r="AL40" i="42"/>
  <c r="E48" i="42"/>
  <c r="AU48" i="42"/>
  <c r="K48" i="42"/>
  <c r="AO48" i="42"/>
  <c r="AR48" i="42"/>
  <c r="T48" i="42"/>
  <c r="N48" i="42"/>
  <c r="Q37" i="42"/>
  <c r="AU37" i="42"/>
  <c r="W37" i="42"/>
  <c r="Z37" i="42"/>
  <c r="AL37" i="42"/>
  <c r="AR37" i="42"/>
  <c r="N37" i="42"/>
  <c r="E45" i="42"/>
  <c r="N45" i="42"/>
  <c r="AR45" i="42"/>
  <c r="AC45" i="42"/>
  <c r="H45" i="42"/>
  <c r="AI45" i="42"/>
  <c r="AL45" i="42"/>
  <c r="AR34" i="42"/>
  <c r="AI34" i="42"/>
  <c r="T34" i="42"/>
  <c r="N34" i="42"/>
  <c r="AL34" i="42"/>
  <c r="AO34" i="42"/>
  <c r="Z34" i="42"/>
  <c r="K42" i="42"/>
  <c r="AF42" i="42"/>
  <c r="E42" i="42"/>
  <c r="Q42" i="42"/>
  <c r="AU42" i="42"/>
  <c r="N42" i="42"/>
  <c r="AC42" i="42"/>
  <c r="AO14" i="42"/>
  <c r="Q14" i="42"/>
  <c r="T14" i="42"/>
  <c r="Z14" i="42"/>
  <c r="W14" i="42"/>
  <c r="N14" i="42"/>
  <c r="H14" i="42"/>
  <c r="AR27" i="42"/>
  <c r="AU27" i="42"/>
  <c r="AC27" i="42"/>
  <c r="K27" i="42"/>
  <c r="E27" i="42"/>
  <c r="N27" i="42"/>
  <c r="T27" i="42"/>
  <c r="AR24" i="42"/>
  <c r="Z24" i="42"/>
  <c r="AC24" i="42"/>
  <c r="AR5" i="42"/>
  <c r="AC5" i="42"/>
  <c r="AO5" i="42"/>
  <c r="AR15" i="42"/>
  <c r="AI15" i="42"/>
  <c r="W15" i="42"/>
  <c r="N15" i="42"/>
  <c r="AL15" i="42"/>
  <c r="T15" i="42"/>
  <c r="Z12" i="42"/>
  <c r="W12" i="42"/>
  <c r="AU12" i="42"/>
  <c r="Q12" i="42"/>
  <c r="T12" i="42"/>
  <c r="K12" i="42"/>
  <c r="E12" i="42"/>
  <c r="Z28" i="42"/>
  <c r="AO28" i="42"/>
  <c r="H28" i="42"/>
  <c r="AI28" i="42"/>
  <c r="AU28" i="42"/>
  <c r="E28" i="42"/>
  <c r="T28" i="42"/>
  <c r="K28" i="42"/>
  <c r="Q9" i="42"/>
  <c r="E9" i="42"/>
  <c r="AU9" i="42"/>
  <c r="K9" i="42"/>
  <c r="Z9" i="42"/>
  <c r="AF9" i="42"/>
  <c r="H9" i="42"/>
  <c r="AO25" i="42"/>
  <c r="E25" i="42"/>
  <c r="W25" i="42"/>
  <c r="AC25" i="42"/>
  <c r="Z25" i="42"/>
  <c r="AF25" i="42"/>
  <c r="H25" i="42"/>
  <c r="AC6" i="42"/>
  <c r="E6" i="42"/>
  <c r="AL6" i="42"/>
  <c r="H6" i="42"/>
  <c r="AF6" i="42"/>
  <c r="AR6" i="42"/>
  <c r="AI6" i="42"/>
  <c r="T6" i="42"/>
  <c r="AC22" i="42"/>
  <c r="E22" i="42"/>
  <c r="W22" i="42"/>
  <c r="K22" i="42"/>
  <c r="T22" i="42"/>
  <c r="N22" i="42"/>
  <c r="AU22" i="42"/>
  <c r="W19" i="42"/>
  <c r="E19" i="42"/>
  <c r="K19" i="42"/>
  <c r="Q19" i="42"/>
  <c r="T19" i="42"/>
  <c r="H19" i="42"/>
  <c r="AF19" i="42"/>
  <c r="AR16" i="42"/>
  <c r="T16" i="42"/>
  <c r="AU16" i="42"/>
  <c r="N16" i="42"/>
  <c r="W16" i="42"/>
  <c r="AI16" i="42"/>
  <c r="K16" i="42"/>
  <c r="Z16" i="42"/>
  <c r="Q17" i="42"/>
  <c r="AU17" i="42"/>
  <c r="AI17" i="42"/>
  <c r="W17" i="42"/>
  <c r="AR17" i="42"/>
  <c r="H17" i="42"/>
  <c r="N17" i="42"/>
  <c r="W11" i="42"/>
  <c r="AO11" i="42"/>
  <c r="AI11" i="42"/>
  <c r="E11" i="42"/>
  <c r="T11" i="42"/>
  <c r="AF11" i="42"/>
  <c r="H11" i="42"/>
  <c r="AR8" i="42"/>
  <c r="T8" i="42"/>
  <c r="AI8" i="42"/>
  <c r="AO8" i="42"/>
  <c r="K8" i="42"/>
  <c r="E8" i="42"/>
  <c r="W8" i="42"/>
  <c r="N8" i="42"/>
  <c r="AC21" i="42"/>
  <c r="Q21" i="42"/>
  <c r="AI21" i="42"/>
  <c r="K21" i="42"/>
  <c r="H21" i="42"/>
  <c r="T21" i="42"/>
  <c r="AR21" i="42"/>
  <c r="AI18" i="42"/>
  <c r="K18" i="42"/>
  <c r="Z18" i="42"/>
  <c r="AF18" i="42"/>
  <c r="AC18" i="42"/>
  <c r="E18" i="42"/>
  <c r="T18" i="42"/>
  <c r="E13" i="42"/>
  <c r="Q13" i="42"/>
  <c r="W13" i="42"/>
  <c r="N13" i="42"/>
  <c r="AF13" i="42"/>
  <c r="K10" i="42"/>
  <c r="AF27" i="42"/>
  <c r="T24" i="42"/>
  <c r="Q24" i="42"/>
  <c r="AL24" i="42"/>
  <c r="AO24" i="42"/>
  <c r="Z5" i="42"/>
  <c r="T5" i="42"/>
  <c r="AU5" i="42"/>
  <c r="AI5" i="42"/>
  <c r="AO15" i="42"/>
  <c r="AU15" i="42"/>
  <c r="Z15" i="42"/>
  <c r="H15" i="42"/>
  <c r="AL12" i="42"/>
  <c r="N12" i="42"/>
  <c r="AO12" i="42"/>
  <c r="H12" i="42"/>
  <c r="AF12" i="42"/>
  <c r="AC12" i="42"/>
  <c r="AR12" i="42"/>
  <c r="AI12" i="42"/>
  <c r="AL28" i="42"/>
  <c r="N28" i="42"/>
  <c r="W28" i="42"/>
  <c r="Q28" i="42"/>
  <c r="AC28" i="42"/>
  <c r="AR28" i="42"/>
  <c r="AF28" i="42"/>
  <c r="AL9" i="42"/>
  <c r="AO9" i="42"/>
  <c r="AI9" i="42"/>
  <c r="W9" i="42"/>
  <c r="AC9" i="42"/>
  <c r="AR9" i="42"/>
  <c r="T9" i="42"/>
  <c r="N9" i="42"/>
  <c r="AL25" i="42"/>
  <c r="Q25" i="42"/>
  <c r="AI25" i="42"/>
  <c r="AU25" i="42"/>
  <c r="K25" i="42"/>
  <c r="AR25" i="42"/>
  <c r="T25" i="42"/>
  <c r="N25" i="42"/>
  <c r="AO6" i="42"/>
  <c r="Q6" i="42"/>
  <c r="W6" i="42"/>
  <c r="AU6" i="42"/>
  <c r="N6" i="42"/>
  <c r="K6" i="42"/>
  <c r="Z6" i="42"/>
  <c r="AO22" i="42"/>
  <c r="Q22" i="42"/>
  <c r="AL22" i="42"/>
  <c r="H22" i="42"/>
  <c r="AF22" i="42"/>
  <c r="AR22" i="42"/>
  <c r="AI22" i="42"/>
  <c r="Z22" i="42"/>
  <c r="AR19" i="42"/>
  <c r="AU19" i="42"/>
  <c r="AI19" i="42"/>
  <c r="AC19" i="42"/>
  <c r="AO19" i="42"/>
  <c r="Z19" i="42"/>
  <c r="N19" i="42"/>
  <c r="AL19" i="42"/>
  <c r="AF16" i="42"/>
  <c r="H16" i="42"/>
  <c r="AC16" i="42"/>
  <c r="AL16" i="42"/>
  <c r="E16" i="42"/>
  <c r="Q16" i="42"/>
  <c r="AO16" i="42"/>
  <c r="AL17" i="42"/>
  <c r="AO17" i="42"/>
  <c r="AC17" i="42"/>
  <c r="K17" i="42"/>
  <c r="E17" i="42"/>
  <c r="T17" i="42"/>
  <c r="Z17" i="42"/>
  <c r="AF17" i="42"/>
  <c r="AR11" i="42"/>
  <c r="AU11" i="42"/>
  <c r="AC11" i="42"/>
  <c r="K11" i="42"/>
  <c r="Q11" i="42"/>
  <c r="Z11" i="42"/>
  <c r="AL11" i="42"/>
  <c r="N11" i="42"/>
  <c r="AF8" i="42"/>
  <c r="H8" i="42"/>
  <c r="Q8" i="42"/>
  <c r="Z8" i="42"/>
  <c r="AL8" i="42"/>
  <c r="AC8" i="42"/>
  <c r="AU8" i="42"/>
  <c r="AL21" i="42"/>
  <c r="E21" i="42"/>
  <c r="W21" i="42"/>
  <c r="AO21" i="42"/>
  <c r="AU21" i="42"/>
  <c r="AF21" i="42"/>
  <c r="N21" i="42"/>
  <c r="Z21" i="42"/>
  <c r="AU18" i="42"/>
  <c r="W18" i="42"/>
  <c r="AO18" i="42"/>
  <c r="H18" i="42"/>
  <c r="Q18" i="42"/>
  <c r="AR18" i="42"/>
  <c r="N18" i="42"/>
  <c r="AL18" i="42"/>
  <c r="AL13" i="42"/>
  <c r="AC13" i="42"/>
  <c r="AU13" i="42"/>
  <c r="AI13" i="42"/>
  <c r="K13" i="42"/>
  <c r="H13" i="42"/>
  <c r="Z13" i="42"/>
  <c r="AR13" i="42"/>
  <c r="AU10" i="42"/>
  <c r="W10" i="42"/>
  <c r="AR10" i="42"/>
  <c r="N10" i="42"/>
  <c r="AL10" i="42"/>
  <c r="E10" i="42"/>
  <c r="Z10" i="42"/>
  <c r="AO10" i="42"/>
  <c r="AU26" i="42"/>
  <c r="W26" i="42"/>
  <c r="AR26" i="42"/>
  <c r="N26" i="42"/>
  <c r="T26" i="42"/>
  <c r="AF26" i="42"/>
  <c r="Z26" i="42"/>
  <c r="AL26" i="42"/>
  <c r="AR7" i="42"/>
  <c r="AI7" i="42"/>
  <c r="AU7" i="42"/>
  <c r="AC7" i="42"/>
  <c r="W7" i="42"/>
  <c r="AL7" i="42"/>
  <c r="N7" i="42"/>
  <c r="Z7" i="42"/>
  <c r="AR23" i="42"/>
  <c r="AI23" i="42"/>
  <c r="AU23" i="42"/>
  <c r="E23" i="42"/>
  <c r="W23" i="42"/>
  <c r="AL23" i="42"/>
  <c r="T23" i="42"/>
  <c r="AF23" i="42"/>
  <c r="AL20" i="42"/>
  <c r="N20" i="42"/>
  <c r="AC20" i="42"/>
  <c r="AI20" i="42"/>
  <c r="W20" i="42"/>
  <c r="AO20" i="42"/>
  <c r="H20" i="42"/>
  <c r="AO13" i="42"/>
  <c r="T13" i="42"/>
  <c r="AI10" i="42"/>
  <c r="AC10" i="42"/>
  <c r="T10" i="42"/>
  <c r="AF10" i="42"/>
  <c r="Q10" i="42"/>
  <c r="H10" i="42"/>
  <c r="AI26" i="42"/>
  <c r="K26" i="42"/>
  <c r="AO26" i="42"/>
  <c r="H26" i="42"/>
  <c r="Q26" i="42"/>
  <c r="K7" i="42"/>
  <c r="AO7" i="42"/>
  <c r="H7" i="42"/>
  <c r="T7" i="42"/>
  <c r="K23" i="42"/>
  <c r="AC23" i="42"/>
  <c r="H23" i="42"/>
  <c r="Z23" i="42"/>
  <c r="AR20" i="42"/>
  <c r="Q20" i="42"/>
  <c r="AU20" i="42"/>
  <c r="T20" i="42"/>
  <c r="Q7" i="42"/>
  <c r="E7" i="42"/>
  <c r="AF7" i="42"/>
  <c r="AF20" i="42"/>
  <c r="AC26" i="42"/>
  <c r="E26" i="42"/>
  <c r="Q23" i="42"/>
  <c r="AO23" i="42"/>
  <c r="N23" i="42"/>
  <c r="Z20" i="42"/>
  <c r="K20" i="42"/>
  <c r="E20" i="42"/>
  <c r="O20" i="37"/>
  <c r="M5" i="37"/>
  <c r="M20" i="37"/>
  <c r="M6" i="37"/>
  <c r="K5" i="37"/>
  <c r="K35" i="37"/>
  <c r="K27" i="37"/>
  <c r="K23" i="37"/>
  <c r="K15" i="37"/>
  <c r="K7" i="37"/>
  <c r="K41" i="37"/>
  <c r="K33" i="37"/>
  <c r="K25" i="37"/>
  <c r="K39" i="37"/>
  <c r="K31" i="37"/>
  <c r="K19" i="37"/>
  <c r="K11" i="37"/>
  <c r="K38" i="37"/>
  <c r="K34" i="37"/>
  <c r="K30" i="37"/>
  <c r="K26" i="37"/>
  <c r="K22" i="37"/>
  <c r="K18" i="37"/>
  <c r="K37" i="37"/>
  <c r="K29" i="37"/>
  <c r="K21" i="37"/>
  <c r="K17" i="37"/>
  <c r="K13" i="37"/>
  <c r="K9" i="37"/>
  <c r="K40" i="37"/>
  <c r="K36" i="37"/>
  <c r="K32" i="37"/>
  <c r="K28" i="37"/>
  <c r="K24" i="37"/>
  <c r="K12" i="37"/>
  <c r="K4" i="37"/>
  <c r="K16" i="37"/>
  <c r="K8" i="37"/>
  <c r="C20" i="42" l="1"/>
  <c r="C26" i="42"/>
  <c r="C7" i="42"/>
  <c r="C23" i="42"/>
  <c r="C10" i="42"/>
  <c r="C21" i="42"/>
  <c r="C17" i="42"/>
  <c r="C13" i="42"/>
  <c r="C18" i="42"/>
  <c r="C11" i="42"/>
  <c r="C19" i="42"/>
  <c r="C25" i="42"/>
  <c r="C27" i="42"/>
  <c r="C42" i="42"/>
  <c r="C45" i="42"/>
  <c r="C48" i="42"/>
  <c r="C40" i="42"/>
  <c r="C32" i="42"/>
  <c r="C43" i="42"/>
  <c r="C15" i="42"/>
  <c r="C41" i="42"/>
  <c r="C39" i="42"/>
  <c r="C31" i="42"/>
  <c r="C35" i="42"/>
  <c r="C44" i="42"/>
  <c r="C29" i="42"/>
  <c r="C16" i="42"/>
  <c r="C8" i="42"/>
  <c r="C22" i="42"/>
  <c r="C6" i="42"/>
  <c r="C9" i="42"/>
  <c r="C28" i="42"/>
  <c r="C12" i="42"/>
  <c r="C5" i="42"/>
  <c r="C24" i="42"/>
  <c r="C14" i="42"/>
  <c r="C34" i="42"/>
  <c r="C37" i="42"/>
  <c r="C38" i="42"/>
  <c r="C46" i="42"/>
  <c r="C30" i="42"/>
  <c r="C33" i="42"/>
  <c r="C36" i="42"/>
  <c r="C47" i="42"/>
  <c r="K14" i="37"/>
  <c r="K10" i="37"/>
  <c r="K3" i="37"/>
  <c r="K20" i="37"/>
  <c r="K6" i="37"/>
</calcChain>
</file>

<file path=xl/sharedStrings.xml><?xml version="1.0" encoding="utf-8"?>
<sst xmlns="http://schemas.openxmlformats.org/spreadsheetml/2006/main" count="869" uniqueCount="550">
  <si>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</si>
  <si>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</si>
  <si>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</si>
  <si>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</si>
  <si>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</si>
  <si>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</si>
  <si>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</si>
  <si>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</si>
  <si>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</si>
  <si>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</si>
  <si>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</si>
  <si>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</si>
  <si>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斜里川上小</t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</si>
  <si>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</si>
  <si>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</si>
  <si>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</si>
  <si>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</si>
  <si>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</si>
  <si>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</si>
  <si>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</si>
  <si>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</si>
  <si>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</si>
  <si>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</si>
  <si>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</si>
  <si>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</si>
  <si>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</si>
  <si>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</si>
  <si>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</si>
  <si>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</si>
  <si>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</si>
  <si>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</si>
  <si>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</si>
  <si>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</si>
  <si>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</si>
  <si>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</si>
  <si>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</si>
  <si>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</si>
  <si>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</si>
  <si>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</si>
  <si>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</si>
  <si>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</si>
  <si>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</si>
  <si>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</si>
  <si>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</si>
  <si>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</si>
  <si>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</si>
  <si>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</si>
  <si>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</si>
  <si>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</si>
  <si>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</si>
  <si>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</si>
  <si>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</si>
  <si>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</si>
  <si>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</si>
  <si>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</si>
  <si>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</si>
  <si>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</si>
  <si>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</si>
  <si>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</si>
  <si>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</si>
  <si>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国際武道大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</si>
  <si>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</si>
  <si>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</si>
  <si>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</si>
  <si>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</si>
  <si>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</si>
  <si>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</si>
  <si>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</si>
  <si>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札幌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</si>
  <si>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</si>
  <si>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</si>
  <si>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</si>
  <si>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</si>
  <si>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</si>
  <si>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</si>
  <si>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</si>
  <si>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</si>
  <si>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</si>
  <si>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</si>
  <si>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</si>
  <si>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</si>
  <si>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</si>
  <si>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</si>
  <si>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</si>
  <si>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</si>
  <si>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</si>
  <si>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</si>
  <si>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</si>
  <si>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</si>
  <si>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</si>
  <si>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</si>
  <si>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</si>
  <si>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</si>
  <si>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</si>
  <si>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</si>
  <si>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</si>
  <si>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</si>
  <si>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</si>
  <si>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</si>
  <si>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</si>
  <si>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</si>
  <si>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</si>
  <si>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</si>
  <si>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</si>
  <si>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</si>
  <si>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</si>
  <si>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</si>
  <si>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</si>
  <si>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</si>
  <si>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4R</t>
  </si>
  <si>
    <t>16R</t>
  </si>
  <si>
    <t>数</t>
    <phoneticPr fontId="2"/>
  </si>
  <si>
    <t>網走第三中</t>
  </si>
  <si>
    <t>網走第四中</t>
  </si>
  <si>
    <t>登録番号</t>
    <rPh sb="0" eb="2">
      <t>トウロク</t>
    </rPh>
    <rPh sb="2" eb="4">
      <t>バンゴウ</t>
    </rPh>
    <phoneticPr fontId="2"/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</si>
  <si>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</si>
  <si>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</si>
  <si>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</si>
  <si>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</si>
  <si>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</si>
  <si>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</si>
  <si>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記録会第５戦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</si>
  <si>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</si>
  <si>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</si>
  <si>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</si>
  <si>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</si>
  <si>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</si>
  <si>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</si>
  <si>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</si>
  <si>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男子Ａ</t>
    <rPh sb="0" eb="2">
      <t>ダンシ</t>
    </rPh>
    <phoneticPr fontId="2"/>
  </si>
  <si>
    <t>男子Ｂ</t>
    <rPh sb="0" eb="2">
      <t>ダンシ</t>
    </rPh>
    <phoneticPr fontId="2"/>
  </si>
  <si>
    <t>男子Ｃ</t>
    <rPh sb="0" eb="2">
      <t>ダンシ</t>
    </rPh>
    <phoneticPr fontId="2"/>
  </si>
  <si>
    <t>女子Ａ</t>
    <rPh sb="0" eb="2">
      <t>ジョシ</t>
    </rPh>
    <phoneticPr fontId="2"/>
  </si>
  <si>
    <t>女子Ｂ</t>
    <rPh sb="0" eb="2">
      <t>ジョシ</t>
    </rPh>
    <phoneticPr fontId="2"/>
  </si>
  <si>
    <t>女子Ｃ</t>
    <rPh sb="0" eb="2">
      <t>ジョシ</t>
    </rPh>
    <phoneticPr fontId="2"/>
  </si>
  <si>
    <t>400mRベスト記録</t>
    <rPh sb="8" eb="10">
      <t>キロク</t>
    </rPh>
    <phoneticPr fontId="2"/>
  </si>
  <si>
    <t>1600mRベスト記録</t>
    <rPh sb="9" eb="11">
      <t>キロク</t>
    </rPh>
    <phoneticPr fontId="2"/>
  </si>
  <si>
    <t>役員希望</t>
    <rPh sb="0" eb="2">
      <t>ヤクイン</t>
    </rPh>
    <rPh sb="2" eb="4">
      <t>キボウ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</si>
  <si>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</si>
  <si>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</si>
  <si>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</si>
  <si>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</si>
  <si>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</si>
  <si>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</si>
  <si>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</si>
  <si>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</si>
  <si>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</si>
  <si>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</si>
  <si>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</si>
  <si>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</si>
  <si>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</si>
  <si>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</si>
  <si>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</si>
  <si>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</si>
  <si>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</si>
  <si>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</si>
  <si>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</si>
  <si>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</si>
  <si>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</si>
  <si>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</si>
  <si>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</si>
  <si>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◆１６００ｍR◆</t>
    <phoneticPr fontId="2"/>
  </si>
  <si>
    <t>種目</t>
    <rPh sb="0" eb="2">
      <t>シュモク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</si>
  <si>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</si>
  <si>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</si>
  <si>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</si>
  <si>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</si>
  <si>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</si>
  <si>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</si>
  <si>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◆４００ｍR◆</t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</si>
  <si>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</si>
  <si>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</si>
  <si>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</si>
  <si>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</si>
  <si>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</si>
  <si>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</si>
  <si>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</si>
  <si>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</si>
  <si>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</si>
  <si>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</si>
  <si>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</si>
  <si>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</si>
  <si>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</si>
  <si>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</si>
  <si>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</si>
  <si>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</si>
  <si>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</si>
  <si>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</si>
  <si>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</si>
  <si>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</si>
  <si>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</si>
  <si>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</si>
  <si>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QP-JSRC</t>
  </si>
  <si>
    <t>ｵﾎｰﾂｸAC</t>
  </si>
  <si>
    <t>のうみそJrRC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</si>
  <si>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</si>
  <si>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</si>
  <si>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</si>
  <si>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</si>
  <si>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</si>
  <si>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</si>
  <si>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</si>
  <si>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</si>
  <si>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</si>
  <si>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</si>
  <si>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</si>
  <si>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</si>
  <si>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</si>
  <si>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</si>
  <si>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</si>
  <si>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</si>
  <si>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</si>
  <si>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</si>
  <si>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</si>
  <si>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</si>
  <si>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</si>
  <si>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</si>
  <si>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</si>
  <si>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</si>
  <si>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</si>
  <si>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美幌陸上少年団</t>
  </si>
  <si>
    <t>網走陸上少年団</t>
  </si>
  <si>
    <t>紋別潮見中</t>
  </si>
  <si>
    <t>紋別中</t>
  </si>
  <si>
    <t>紋別上渚滑中</t>
  </si>
  <si>
    <t>小清水中</t>
  </si>
  <si>
    <t>斜里ｳﾄﾛ中</t>
  </si>
  <si>
    <t>北見藤女子高</t>
  </si>
  <si>
    <t>北海道教育大</t>
  </si>
  <si>
    <t>弘前大</t>
  </si>
  <si>
    <t>山口大</t>
  </si>
  <si>
    <t>明治大</t>
  </si>
  <si>
    <t>釧路地方陸協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</si>
  <si>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</si>
  <si>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</si>
  <si>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</si>
  <si>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</si>
  <si>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</si>
  <si>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</si>
  <si>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</si>
  <si>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</si>
  <si>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</si>
  <si>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</si>
  <si>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</si>
  <si>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</si>
  <si>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幼児男</t>
    <rPh sb="0" eb="2">
      <t>ヨウジ</t>
    </rPh>
    <rPh sb="2" eb="3">
      <t>オトコ</t>
    </rPh>
    <phoneticPr fontId="2"/>
  </si>
  <si>
    <t>幼児女</t>
    <rPh sb="0" eb="2">
      <t>ヨウジ</t>
    </rPh>
    <rPh sb="2" eb="3">
      <t>オンナ</t>
    </rPh>
    <phoneticPr fontId="2"/>
  </si>
  <si>
    <t>3種目</t>
    <rPh sb="1" eb="3">
      <t>シュモク</t>
    </rPh>
    <phoneticPr fontId="2"/>
  </si>
  <si>
    <t>400R</t>
    <phoneticPr fontId="2"/>
  </si>
  <si>
    <t>混成競技のベストは、記入不要！</t>
    <phoneticPr fontId="2"/>
  </si>
  <si>
    <t>ｵﾎｰﾂｸｷｯｽﾞ</t>
  </si>
  <si>
    <t>富良野緑峰高</t>
  </si>
  <si>
    <t>幼児・小学男子</t>
    <rPh sb="3" eb="5">
      <t>ショウガク</t>
    </rPh>
    <phoneticPr fontId="2"/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</si>
  <si>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</si>
  <si>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</si>
  <si>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</si>
  <si>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</si>
  <si>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</si>
  <si>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</si>
  <si>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</si>
  <si>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</si>
  <si>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</si>
  <si>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</si>
  <si>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</si>
  <si>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</si>
  <si>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</si>
  <si>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</si>
  <si>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</si>
  <si>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</si>
  <si>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</si>
  <si>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</si>
  <si>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</si>
  <si>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</si>
  <si>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</si>
  <si>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</si>
  <si>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</si>
  <si>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幼児</t>
    <rPh sb="0" eb="2">
      <t>ヨウジ</t>
    </rPh>
    <phoneticPr fontId="2"/>
  </si>
  <si>
    <t>小学</t>
    <rPh sb="0" eb="2">
      <t>ショウガク</t>
    </rPh>
    <phoneticPr fontId="2"/>
  </si>
  <si>
    <t>幼児</t>
    <phoneticPr fontId="2"/>
  </si>
  <si>
    <t>幼児・小学女子</t>
    <rPh sb="3" eb="5">
      <t>ショウガク</t>
    </rPh>
    <rPh sb="5" eb="7">
      <t>ジョシ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</si>
  <si>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</si>
  <si>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</si>
  <si>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</si>
  <si>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中学・高校・一般男子</t>
    <rPh sb="0" eb="2">
      <t>チュウガク</t>
    </rPh>
    <rPh sb="3" eb="5">
      <t>コウコウ</t>
    </rPh>
    <rPh sb="6" eb="8">
      <t>イッパン</t>
    </rPh>
    <rPh sb="8" eb="10">
      <t>ダンシ</t>
    </rPh>
    <phoneticPr fontId="2"/>
  </si>
  <si>
    <t>中学・高校・一般女子</t>
    <rPh sb="0" eb="2">
      <t>チュウガク</t>
    </rPh>
    <rPh sb="3" eb="5">
      <t>コウコウ</t>
    </rPh>
    <rPh sb="6" eb="8">
      <t>イッパン</t>
    </rPh>
    <rPh sb="8" eb="10">
      <t>ジョシ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</si>
  <si>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</si>
  <si>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</si>
  <si>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</si>
  <si>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</si>
  <si>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</si>
  <si>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ｵﾎｰﾂｸ陸協(菅野)</t>
  </si>
  <si>
    <t>ｵﾎｰﾂｸ陸協(石川)</t>
  </si>
  <si>
    <t>ｵﾎｰﾂｸ陸協(川田)</t>
  </si>
  <si>
    <t>ｵﾎｰﾂｸ陸協(川内)</t>
  </si>
  <si>
    <t>ｵﾎｰﾂｸ陸協(村上)</t>
  </si>
  <si>
    <t>ｵﾎｰﾂｸ陸協(長谷川)</t>
  </si>
  <si>
    <t>ｵﾎｰﾂｸ陸協(野村)</t>
  </si>
  <si>
    <t>小樽後志陸協（野宮）</t>
  </si>
  <si>
    <t>旭川医科大</t>
  </si>
  <si>
    <t>桐蔭横浜大</t>
  </si>
  <si>
    <t>札幌大</t>
  </si>
  <si>
    <t>北海道大</t>
  </si>
  <si>
    <t>旭川北高</t>
  </si>
  <si>
    <t>早稲田実業高</t>
  </si>
  <si>
    <t>弟子屈高</t>
  </si>
  <si>
    <t>北海道栄高</t>
  </si>
  <si>
    <t>訓子府小　</t>
  </si>
  <si>
    <t>遠軽南小</t>
  </si>
  <si>
    <t>居武士小</t>
  </si>
  <si>
    <t>斜里以久科小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</si>
  <si>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</si>
  <si>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</si>
  <si>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</si>
  <si>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</si>
  <si>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</si>
  <si>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</si>
  <si>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</si>
  <si>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</si>
  <si>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</si>
  <si>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MR</t>
    <phoneticPr fontId="3"/>
  </si>
  <si>
    <t>ゼッケン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</si>
  <si>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</si>
  <si>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</si>
  <si>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人数</t>
    <rPh sb="0" eb="2">
      <t>ニンズウ</t>
    </rPh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</si>
  <si>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</si>
  <si>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</si>
  <si>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</si>
  <si>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</si>
  <si>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</si>
  <si>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</si>
  <si>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</si>
  <si>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</si>
  <si>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</si>
  <si>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</si>
  <si>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</si>
  <si>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</si>
  <si>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</si>
  <si>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</si>
  <si>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</si>
  <si>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</si>
  <si>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</si>
  <si>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</si>
  <si>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</si>
  <si>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</si>
  <si>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</si>
  <si>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Rカウント</t>
    <phoneticPr fontId="2"/>
  </si>
  <si>
    <t>種目カウント</t>
    <rPh sb="0" eb="2">
      <t>シュモク</t>
    </rPh>
    <phoneticPr fontId="2"/>
  </si>
  <si>
    <t>審判①</t>
    <rPh sb="0" eb="2">
      <t>シンパン</t>
    </rPh>
    <phoneticPr fontId="2"/>
  </si>
  <si>
    <t>審判②</t>
    <rPh sb="0" eb="2">
      <t>シンパン</t>
    </rPh>
    <phoneticPr fontId="2"/>
  </si>
  <si>
    <t>実人数</t>
    <rPh sb="0" eb="1">
      <t>ジツ</t>
    </rPh>
    <rPh sb="1" eb="3">
      <t>ニンズウ</t>
    </rPh>
    <phoneticPr fontId="2"/>
  </si>
  <si>
    <t>不明な点は・・・</t>
    <rPh sb="0" eb="2">
      <t>フメイ</t>
    </rPh>
    <rPh sb="3" eb="4">
      <t>テン</t>
    </rPh>
    <phoneticPr fontId="2"/>
  </si>
  <si>
    <t>　オホーツク陸協</t>
    <rPh sb="6" eb="8">
      <t>リクキョウ</t>
    </rPh>
    <phoneticPr fontId="2"/>
  </si>
  <si>
    <t>　　記録委員長</t>
    <rPh sb="2" eb="4">
      <t>キロク</t>
    </rPh>
    <rPh sb="4" eb="7">
      <t>イインチョウ</t>
    </rPh>
    <phoneticPr fontId="2"/>
  </si>
  <si>
    <t>　　　豊原　隆之まで</t>
    <rPh sb="3" eb="5">
      <t>トヨハラ</t>
    </rPh>
    <rPh sb="6" eb="8">
      <t>タカユキ</t>
    </rPh>
    <phoneticPr fontId="2"/>
  </si>
  <si>
    <t>　　　　　連絡をください！</t>
    <rPh sb="5" eb="7">
      <t>レンラク</t>
    </rPh>
    <phoneticPr fontId="2"/>
  </si>
  <si>
    <t>　　　　　　　090-2074-5692</t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</si>
  <si>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</si>
  <si>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幼男60m</t>
  </si>
  <si>
    <t>幼女60m</t>
  </si>
  <si>
    <t>小男2年60m</t>
  </si>
  <si>
    <t>小男1年60m</t>
  </si>
  <si>
    <t>小女2年60m</t>
  </si>
  <si>
    <t>小女1年60m</t>
  </si>
  <si>
    <t>共男100m</t>
  </si>
  <si>
    <t>中男100m</t>
  </si>
  <si>
    <t>中3年男100m</t>
  </si>
  <si>
    <t>中2年男100m</t>
  </si>
  <si>
    <t>中1年男100m</t>
  </si>
  <si>
    <t>中2・3年男100m</t>
  </si>
  <si>
    <t>小男100m</t>
  </si>
  <si>
    <t>小男6年100m</t>
  </si>
  <si>
    <t>小男5年100m</t>
  </si>
  <si>
    <t>小男4年100m</t>
  </si>
  <si>
    <t>小男3年100m</t>
  </si>
  <si>
    <t>小男2年100m</t>
  </si>
  <si>
    <t>共女100m</t>
  </si>
  <si>
    <t>中女100m</t>
  </si>
  <si>
    <t>中3年女100m</t>
  </si>
  <si>
    <t>中2年女100m</t>
  </si>
  <si>
    <t>中1年女100m</t>
  </si>
  <si>
    <t>中2・3年女100m</t>
  </si>
  <si>
    <t>小女100m</t>
  </si>
  <si>
    <t>小女6年100m</t>
  </si>
  <si>
    <t>小女5年100m</t>
  </si>
  <si>
    <t>小女4年100m</t>
  </si>
  <si>
    <t>小女3年100m</t>
  </si>
  <si>
    <t>小女2年100m</t>
  </si>
  <si>
    <t>共男200m</t>
  </si>
  <si>
    <t>中男200m</t>
  </si>
  <si>
    <t>共女200m</t>
  </si>
  <si>
    <t>中女200m</t>
  </si>
  <si>
    <t>共男300m</t>
  </si>
  <si>
    <t>共女300m</t>
  </si>
  <si>
    <t>共男400m</t>
  </si>
  <si>
    <t>中男400m</t>
  </si>
  <si>
    <t>共女400m</t>
  </si>
  <si>
    <t>中女400m</t>
  </si>
  <si>
    <t>共男800m</t>
  </si>
  <si>
    <t>中男800m</t>
  </si>
  <si>
    <t>小男800m</t>
  </si>
  <si>
    <t>小男4年800m</t>
  </si>
  <si>
    <t>小男3年800m</t>
  </si>
  <si>
    <t>小男2年800m</t>
  </si>
  <si>
    <t>共女800m</t>
  </si>
  <si>
    <t>中女800m</t>
  </si>
  <si>
    <t>小女800m</t>
  </si>
  <si>
    <t>小女6年800m</t>
  </si>
  <si>
    <t>小女5年800m</t>
  </si>
  <si>
    <t>小女4年800m</t>
  </si>
  <si>
    <t>小女3年800m</t>
  </si>
  <si>
    <t>小女2年800m</t>
  </si>
  <si>
    <t>共男1000m</t>
  </si>
  <si>
    <t>共女1000m</t>
  </si>
  <si>
    <t>共男1500m</t>
  </si>
  <si>
    <t>中男1500m</t>
  </si>
  <si>
    <t>中2年男1500m</t>
  </si>
  <si>
    <t>中1年男1500m</t>
  </si>
  <si>
    <t>中2・3年男1500m</t>
  </si>
  <si>
    <t>小男1500m</t>
  </si>
  <si>
    <t>小男6年1500m</t>
  </si>
  <si>
    <t>小男5年1500m</t>
  </si>
  <si>
    <t>小男4年1500m</t>
  </si>
  <si>
    <t>小男5・6年1500m</t>
  </si>
  <si>
    <t>共女1500m</t>
  </si>
  <si>
    <t>中女1500m</t>
  </si>
  <si>
    <t>共男3000m</t>
  </si>
  <si>
    <t>中男3000m</t>
  </si>
  <si>
    <t>共女3000m</t>
  </si>
  <si>
    <t>中女3000m</t>
  </si>
  <si>
    <t>共男5000m</t>
  </si>
  <si>
    <t>小男80mH</t>
  </si>
  <si>
    <t>小男6年80mH</t>
  </si>
  <si>
    <t>小男5年80mH</t>
  </si>
  <si>
    <t>小男4年80mH</t>
  </si>
  <si>
    <t>小男5・6年80mH</t>
  </si>
  <si>
    <t>小女80mH</t>
  </si>
  <si>
    <t>小女6年80mH</t>
  </si>
  <si>
    <t>小女5年80mH</t>
  </si>
  <si>
    <t>小女4年80mH</t>
  </si>
  <si>
    <t>小女5・6年80mH</t>
  </si>
  <si>
    <t>中女80mH</t>
  </si>
  <si>
    <t>共男110mH</t>
  </si>
  <si>
    <t>中男110mH</t>
  </si>
  <si>
    <t>中男100mH</t>
  </si>
  <si>
    <t>共女100mH</t>
  </si>
  <si>
    <t>中女100mH</t>
  </si>
  <si>
    <t>共女100mYH</t>
  </si>
  <si>
    <t>共男110mJH</t>
  </si>
  <si>
    <t>共男400mH</t>
  </si>
  <si>
    <t>共女400mH</t>
  </si>
  <si>
    <t>共男3000mSC</t>
  </si>
  <si>
    <t>共男5000mW</t>
  </si>
  <si>
    <t>共女5000mW</t>
  </si>
  <si>
    <t>共男走高跳</t>
  </si>
  <si>
    <t>中男走高跳</t>
  </si>
  <si>
    <t>小男走高跳</t>
  </si>
  <si>
    <t>小男6年走高跳</t>
  </si>
  <si>
    <t>小男5年走高跳</t>
  </si>
  <si>
    <t>小男4年走高跳</t>
  </si>
  <si>
    <t>小男3年走高跳</t>
  </si>
  <si>
    <t>共女走高跳</t>
  </si>
  <si>
    <t>中女走高跳</t>
  </si>
  <si>
    <t>小女走高跳</t>
  </si>
  <si>
    <t>小女6年走高跳</t>
  </si>
  <si>
    <t>小女5年走高跳</t>
  </si>
  <si>
    <t>小女4年走高跳</t>
  </si>
  <si>
    <t>小女3年走高跳</t>
  </si>
  <si>
    <t>共男棒高跳</t>
  </si>
  <si>
    <t>中男棒高跳</t>
  </si>
  <si>
    <t>共女棒高跳</t>
  </si>
  <si>
    <t>中女棒高跳</t>
  </si>
  <si>
    <t>共男走幅跳</t>
  </si>
  <si>
    <t>中男走幅跳</t>
  </si>
  <si>
    <t>小男走幅跳</t>
  </si>
  <si>
    <t>小男6年走幅跳</t>
  </si>
  <si>
    <t>小男5年走幅跳</t>
  </si>
  <si>
    <t>小男4年走幅跳</t>
  </si>
  <si>
    <t>小男3年走幅跳</t>
  </si>
  <si>
    <t>共女走幅跳</t>
  </si>
  <si>
    <t>中女走幅跳</t>
  </si>
  <si>
    <t>小女走幅跳</t>
  </si>
  <si>
    <t>小女6年走幅跳</t>
  </si>
  <si>
    <t>小女5年走幅跳</t>
  </si>
  <si>
    <t>小女4年走幅跳</t>
  </si>
  <si>
    <t>小女3年走幅跳</t>
  </si>
  <si>
    <t>共男三段跳</t>
  </si>
  <si>
    <t>共女三段跳</t>
  </si>
  <si>
    <t>一般男砲丸</t>
  </si>
  <si>
    <t>高校男砲丸</t>
  </si>
  <si>
    <t>中男砲丸</t>
  </si>
  <si>
    <t>中1年男砲丸</t>
  </si>
  <si>
    <t>小男砲丸</t>
  </si>
  <si>
    <t>小男6年砲丸</t>
  </si>
  <si>
    <t>小男5年砲丸</t>
  </si>
  <si>
    <t>共女砲丸</t>
  </si>
  <si>
    <t>中女砲丸</t>
  </si>
  <si>
    <t>小女砲丸</t>
  </si>
  <si>
    <t>小女6年砲丸</t>
  </si>
  <si>
    <t>小女5年砲丸</t>
  </si>
  <si>
    <t>一般男円盤</t>
  </si>
  <si>
    <t>高校男円盤</t>
  </si>
  <si>
    <t>中男円盤</t>
  </si>
  <si>
    <t>共女円盤</t>
  </si>
  <si>
    <t>中女円盤</t>
  </si>
  <si>
    <t>一般男ハンマー</t>
  </si>
  <si>
    <t>高校男ハンマー</t>
  </si>
  <si>
    <t>共女ハンマー</t>
  </si>
  <si>
    <t>共男やり(800g)</t>
  </si>
  <si>
    <t>共女やり(600g)</t>
  </si>
  <si>
    <t>中男ｼﾞｬﾍﾞﾘｯｸ</t>
  </si>
  <si>
    <t>中女ｼﾞｬﾍﾞﾘｯｸ</t>
  </si>
  <si>
    <t>小男ｿﾌﾄ</t>
  </si>
  <si>
    <t>小男6年ｿﾌﾄ</t>
  </si>
  <si>
    <t>小男5年ｿﾌﾄ</t>
  </si>
  <si>
    <t>小男4年ｿﾌﾄ</t>
  </si>
  <si>
    <t>小男3年ｿﾌﾄ</t>
  </si>
  <si>
    <t>小女ｿﾌﾄ</t>
  </si>
  <si>
    <t>小女6年ｿﾌﾄ</t>
  </si>
  <si>
    <t>小女5年ｿﾌﾄ</t>
  </si>
  <si>
    <t>小女4年ｿﾌﾄ</t>
  </si>
  <si>
    <t>小女3年ｿﾌﾄ</t>
  </si>
  <si>
    <t>一般男十種競技</t>
  </si>
  <si>
    <t>高校男八種競技</t>
  </si>
  <si>
    <t>中男四種競技</t>
  </si>
  <si>
    <t>共女七種競技</t>
  </si>
  <si>
    <t>中女四種競技</t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</si>
  <si>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</si>
  <si>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</si>
  <si>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</si>
  <si>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ｵﾎｰﾂｸ陸協（飯島）</t>
  </si>
  <si>
    <t>00</t>
    <phoneticPr fontId="2"/>
  </si>
  <si>
    <t>小女ｼﾞｬﾍﾞﾘｯｸﾎﾞｰﾙ</t>
    <phoneticPr fontId="2"/>
  </si>
  <si>
    <t>小女6年ｼﾞｬﾍﾞﾘｯｸﾎﾞｰﾙ</t>
    <phoneticPr fontId="2"/>
  </si>
  <si>
    <t>小女5年ｼﾞｬﾍﾞﾘｯｸﾎﾞｰﾙ</t>
    <phoneticPr fontId="2"/>
  </si>
  <si>
    <t>小女4年ｼﾞｬﾍﾞﾘｯｸﾎﾞｰﾙ</t>
    <rPh sb="3" eb="4">
      <t>ネン</t>
    </rPh>
    <phoneticPr fontId="2"/>
  </si>
  <si>
    <t>小女3年ｼﾞｬﾍﾞﾘｯｸﾎﾞｰﾙ</t>
    <phoneticPr fontId="2"/>
  </si>
  <si>
    <t>小男ｼﾞｬﾍﾞﾘｯｸﾎﾞｰﾙ</t>
    <phoneticPr fontId="2"/>
  </si>
  <si>
    <t>小男6年ｼﾞｬﾍﾞﾘｯｸﾎﾞｰﾙ</t>
    <phoneticPr fontId="2"/>
  </si>
  <si>
    <t>小男5年ｼﾞｬﾍﾞﾘｯｸﾎﾞｰﾙ</t>
    <phoneticPr fontId="2"/>
  </si>
  <si>
    <t>小男4年ｼﾞｬﾍﾞﾘｯｸﾎﾞｰﾙ</t>
    <phoneticPr fontId="2"/>
  </si>
  <si>
    <t>小男3年ｼﾞｬﾍﾞﾘｯｸﾎﾞｰﾙ</t>
    <phoneticPr fontId="2"/>
  </si>
  <si>
    <t>４年男子</t>
    <rPh sb="1" eb="2">
      <t>ネン</t>
    </rPh>
    <rPh sb="2" eb="4">
      <t>ダンシ</t>
    </rPh>
    <phoneticPr fontId="2"/>
  </si>
  <si>
    <t>５年男子</t>
    <rPh sb="1" eb="2">
      <t>ネン</t>
    </rPh>
    <rPh sb="2" eb="4">
      <t>ダンシ</t>
    </rPh>
    <phoneticPr fontId="2"/>
  </si>
  <si>
    <t>６年男子</t>
    <rPh sb="1" eb="2">
      <t>ネン</t>
    </rPh>
    <rPh sb="2" eb="4">
      <t>ダンシ</t>
    </rPh>
    <phoneticPr fontId="2"/>
  </si>
  <si>
    <t>４年女子</t>
    <rPh sb="1" eb="2">
      <t>ネン</t>
    </rPh>
    <rPh sb="2" eb="4">
      <t>ジョシ</t>
    </rPh>
    <phoneticPr fontId="2"/>
  </si>
  <si>
    <t>５年女子</t>
    <rPh sb="1" eb="2">
      <t>ネン</t>
    </rPh>
    <rPh sb="2" eb="4">
      <t>ジョシ</t>
    </rPh>
    <phoneticPr fontId="2"/>
  </si>
  <si>
    <t>６年女子</t>
    <rPh sb="1" eb="2">
      <t>ネン</t>
    </rPh>
    <rPh sb="2" eb="4">
      <t>ジョシ</t>
    </rPh>
    <phoneticPr fontId="2"/>
  </si>
  <si>
    <t>訂正</t>
    <rPh sb="0" eb="2">
      <t>テイセイ</t>
    </rPh>
    <phoneticPr fontId="2"/>
  </si>
  <si>
    <t>１～２年</t>
    <rPh sb="3" eb="4">
      <t>ネン</t>
    </rPh>
    <phoneticPr fontId="2"/>
  </si>
  <si>
    <t>自動計算されません。人数を直接入力して下さい！</t>
    <rPh sb="0" eb="2">
      <t>ジドウ</t>
    </rPh>
    <rPh sb="2" eb="4">
      <t>ケイサン</t>
    </rPh>
    <rPh sb="10" eb="12">
      <t>ニンズウ</t>
    </rPh>
    <rPh sb="13" eb="15">
      <t>チョクセツ</t>
    </rPh>
    <rPh sb="15" eb="17">
      <t>ニュウリョク</t>
    </rPh>
    <rPh sb="19" eb="2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</si>
</sst>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&quot;種目&quot;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24"/>
      <color rgb="FFFF0000"/>
      <name val="HGS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8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0"/>
      <name val="HGS創英角ｺﾞｼｯｸUB"/>
      <family val="3"/>
      <charset val="128"/>
    </font>
    <font>
      <sz val="14"/>
      <name val="ＤＦ中太丸ゴシック体"/>
      <family val="3"/>
      <charset val="128"/>
    </font>
    <font>
      <sz val="14"/>
      <color theme="0"/>
      <name val="ＤＦ中太丸ゴシック体"/>
      <family val="3"/>
      <charset val="128"/>
    </font>
    <font>
      <sz val="12"/>
      <name val="ＤＦ中太丸ゴシック体"/>
      <family val="3"/>
      <charset val="128"/>
    </font>
    <font>
      <sz val="11"/>
      <color theme="0"/>
      <name val="ＤＦ中太丸ゴシック体"/>
      <family val="3"/>
      <charset val="128"/>
    </font>
    <font>
      <b/>
      <sz val="14"/>
      <color rgb="FF002060"/>
      <name val="ＤＦ中太丸ゴシック体"/>
      <family val="3"/>
      <charset val="128"/>
    </font>
    <font>
      <b/>
      <sz val="14"/>
      <name val="ＤＦ中太丸ゴシック体"/>
      <family val="3"/>
      <charset val="128"/>
    </font>
    <font>
      <sz val="14"/>
      <color theme="1"/>
      <name val="ＤＦ中太丸ゴシック体"/>
      <family val="3"/>
      <charset val="128"/>
    </font>
    <font>
      <b/>
      <sz val="14"/>
      <color rgb="FFFF0000"/>
      <name val="ＤＦ中太丸ゴシック体"/>
      <family val="3"/>
      <charset val="128"/>
    </font>
    <font>
      <sz val="14"/>
      <color rgb="FFFF0000"/>
      <name val="ＤＦ中太丸ゴシック体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EFEC"/>
        <bgColor indexed="64"/>
      </patternFill>
    </fill>
    <fill>
      <patternFill patternType="solid">
        <fgColor rgb="FFD9E8FF"/>
        <bgColor indexed="64"/>
      </patternFill>
    </fill>
    <fill>
      <patternFill patternType="solid">
        <fgColor rgb="FFFFFFE1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theme="9" tint="0.59996337778862885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ck">
        <color theme="9" tint="0.59996337778862885"/>
      </right>
      <top style="thick">
        <color theme="9" tint="0.59996337778862885"/>
      </top>
      <bottom style="thin">
        <color indexed="64"/>
      </bottom>
      <diagonal/>
    </border>
    <border>
      <left style="thick">
        <color theme="9" tint="0.59996337778862885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ck">
        <color theme="9" tint="0.59996337778862885"/>
      </right>
      <top style="thin">
        <color indexed="64"/>
      </top>
      <bottom style="thick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 style="thin">
        <color indexed="64"/>
      </bottom>
      <diagonal/>
    </border>
    <border>
      <left/>
      <right/>
      <top style="thick">
        <color rgb="FF0070C0"/>
      </top>
      <bottom style="thin">
        <color indexed="64"/>
      </bottom>
      <diagonal/>
    </border>
    <border>
      <left/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/>
      <top style="thick">
        <color theme="9" tint="0.59996337778862885"/>
      </top>
      <bottom style="thin">
        <color indexed="64"/>
      </bottom>
      <diagonal/>
    </border>
    <border>
      <left/>
      <right/>
      <top style="thick">
        <color theme="9" tint="0.59996337778862885"/>
      </top>
      <bottom style="thin">
        <color indexed="64"/>
      </bottom>
      <diagonal/>
    </border>
    <border>
      <left/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ck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08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Alignment="1" applyProtection="1">
      <alignment horizontal="right" vertical="center" shrinkToFit="1"/>
    </xf>
    <xf numFmtId="0" fontId="7" fillId="0" borderId="0" xfId="0" applyFont="1" applyFill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7" fillId="0" borderId="0" xfId="0" applyFont="1" applyFill="1" applyAlignment="1" applyProtection="1">
      <alignment horizontal="distributed" vertical="center" shrinkToFit="1"/>
    </xf>
    <xf numFmtId="0" fontId="20" fillId="5" borderId="15" xfId="0" applyFont="1" applyFill="1" applyBorder="1" applyAlignment="1" applyProtection="1">
      <alignment horizontal="distributed" vertical="center" shrinkToFit="1"/>
    </xf>
    <xf numFmtId="0" fontId="23" fillId="0" borderId="0" xfId="0" applyFont="1" applyFill="1" applyBorder="1" applyAlignment="1" applyProtection="1">
      <alignment horizontal="distributed"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0" fillId="5" borderId="14" xfId="0" applyFont="1" applyFill="1" applyBorder="1" applyAlignment="1" applyProtection="1">
      <alignment vertical="center" shrinkToFit="1"/>
    </xf>
    <xf numFmtId="0" fontId="20" fillId="5" borderId="15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26" fillId="0" borderId="1" xfId="0" applyFont="1" applyFill="1" applyBorder="1" applyAlignment="1" applyProtection="1">
      <alignment horizontal="distributed" vertical="center" shrinkToFit="1"/>
    </xf>
    <xf numFmtId="0" fontId="18" fillId="3" borderId="1" xfId="0" applyFont="1" applyFill="1" applyBorder="1" applyAlignment="1" applyProtection="1">
      <alignment vertical="center" shrinkToFit="1"/>
    </xf>
    <xf numFmtId="0" fontId="20" fillId="5" borderId="29" xfId="0" applyFont="1" applyFill="1" applyBorder="1" applyAlignment="1" applyProtection="1">
      <alignment horizontal="center" vertical="center" shrinkToFit="1"/>
    </xf>
    <xf numFmtId="0" fontId="7" fillId="0" borderId="45" xfId="0" applyFont="1" applyFill="1" applyBorder="1" applyAlignment="1" applyProtection="1">
      <alignment vertical="center" shrinkToFit="1"/>
    </xf>
    <xf numFmtId="2" fontId="7" fillId="0" borderId="45" xfId="0" applyNumberFormat="1" applyFont="1" applyFill="1" applyBorder="1" applyAlignment="1" applyProtection="1">
      <alignment horizontal="right" vertical="center" shrinkToFit="1"/>
    </xf>
    <xf numFmtId="0" fontId="7" fillId="0" borderId="45" xfId="0" applyFont="1" applyFill="1" applyBorder="1" applyAlignment="1" applyProtection="1">
      <alignment horizontal="right"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7" fillId="0" borderId="49" xfId="0" applyFont="1" applyFill="1" applyBorder="1" applyAlignment="1" applyProtection="1">
      <alignment vertical="center" shrinkToFit="1"/>
    </xf>
    <xf numFmtId="0" fontId="14" fillId="5" borderId="14" xfId="0" applyFont="1" applyFill="1" applyBorder="1" applyAlignment="1" applyProtection="1">
      <alignment horizontal="center" vertical="center" shrinkToFit="1"/>
    </xf>
    <xf numFmtId="2" fontId="14" fillId="5" borderId="15" xfId="0" applyNumberFormat="1" applyFont="1" applyFill="1" applyBorder="1" applyAlignment="1" applyProtection="1">
      <alignment horizontal="center" vertical="center" shrinkToFit="1"/>
    </xf>
    <xf numFmtId="0" fontId="31" fillId="0" borderId="0" xfId="0" applyFont="1" applyProtection="1">
      <alignment vertical="center"/>
    </xf>
    <xf numFmtId="0" fontId="31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 vertical="center" shrinkToFit="1"/>
    </xf>
    <xf numFmtId="0" fontId="31" fillId="0" borderId="0" xfId="0" applyFont="1" applyBorder="1" applyProtection="1">
      <alignment vertical="center"/>
    </xf>
    <xf numFmtId="0" fontId="31" fillId="0" borderId="0" xfId="0" applyFont="1" applyFill="1" applyBorder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6" borderId="1" xfId="0" applyFont="1" applyFill="1" applyBorder="1" applyAlignment="1" applyProtection="1">
      <alignment horizontal="center" vertical="center" shrinkToFit="1"/>
    </xf>
    <xf numFmtId="0" fontId="31" fillId="0" borderId="0" xfId="0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31" fillId="0" borderId="0" xfId="0" applyFont="1" applyBorder="1" applyAlignment="1" applyProtection="1">
      <alignment horizontal="center" vertical="center" shrinkToFit="1"/>
    </xf>
    <xf numFmtId="0" fontId="33" fillId="4" borderId="7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</xf>
    <xf numFmtId="0" fontId="31" fillId="6" borderId="6" xfId="0" applyFont="1" applyFill="1" applyBorder="1" applyAlignment="1" applyProtection="1">
      <alignment horizontal="center" vertical="center" shrinkToFit="1"/>
    </xf>
    <xf numFmtId="0" fontId="36" fillId="0" borderId="0" xfId="0" applyFont="1" applyProtection="1">
      <alignment vertical="center"/>
    </xf>
    <xf numFmtId="0" fontId="37" fillId="0" borderId="0" xfId="0" applyFont="1" applyProtection="1">
      <alignment vertical="center"/>
    </xf>
    <xf numFmtId="0" fontId="42" fillId="0" borderId="0" xfId="0" applyFont="1" applyFill="1" applyAlignment="1" applyProtection="1">
      <alignment vertical="center" shrinkToFit="1"/>
    </xf>
    <xf numFmtId="0" fontId="42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42" fillId="0" borderId="2" xfId="0" applyFont="1" applyFill="1" applyBorder="1" applyAlignment="1" applyProtection="1">
      <alignment vertical="center" shrinkToFit="1"/>
    </xf>
    <xf numFmtId="0" fontId="42" fillId="0" borderId="0" xfId="0" applyFont="1" applyFill="1" applyAlignment="1" applyProtection="1">
      <alignment horizontal="center" vertical="center" shrinkToFit="1"/>
    </xf>
    <xf numFmtId="6" fontId="24" fillId="0" borderId="0" xfId="3" applyFont="1" applyFill="1" applyBorder="1" applyAlignment="1" applyProtection="1">
      <alignment vertical="center" shrinkToFit="1"/>
    </xf>
    <xf numFmtId="2" fontId="24" fillId="0" borderId="0" xfId="0" applyNumberFormat="1" applyFont="1" applyFill="1" applyBorder="1" applyAlignment="1" applyProtection="1">
      <alignment vertical="center" shrinkToFit="1"/>
    </xf>
    <xf numFmtId="2" fontId="24" fillId="0" borderId="0" xfId="0" applyNumberFormat="1" applyFont="1" applyFill="1" applyBorder="1" applyAlignment="1" applyProtection="1">
      <alignment horizontal="center" vertical="center" shrinkToFit="1"/>
    </xf>
    <xf numFmtId="38" fontId="26" fillId="0" borderId="0" xfId="2" applyFont="1" applyFill="1" applyBorder="1" applyAlignment="1" applyProtection="1">
      <alignment horizontal="center" vertical="center" shrinkToFit="1"/>
    </xf>
    <xf numFmtId="38" fontId="26" fillId="0" borderId="0" xfId="2" applyFont="1" applyFill="1" applyBorder="1" applyAlignment="1" applyProtection="1">
      <alignment horizontal="center" vertical="top" textRotation="255" shrinkToFit="1"/>
    </xf>
    <xf numFmtId="0" fontId="43" fillId="0" borderId="0" xfId="5" applyFont="1" applyFill="1" applyBorder="1" applyAlignment="1" applyProtection="1">
      <alignment vertical="center" shrinkToFit="1"/>
    </xf>
    <xf numFmtId="38" fontId="26" fillId="0" borderId="0" xfId="2" applyFont="1" applyFill="1" applyBorder="1" applyAlignment="1" applyProtection="1">
      <alignment vertical="top" textRotation="255" shrinkToFit="1"/>
    </xf>
    <xf numFmtId="38" fontId="26" fillId="0" borderId="0" xfId="2" applyFont="1" applyFill="1" applyBorder="1" applyAlignment="1" applyProtection="1">
      <alignment vertical="center" shrinkToFit="1"/>
    </xf>
    <xf numFmtId="176" fontId="26" fillId="0" borderId="0" xfId="2" applyNumberFormat="1" applyFont="1" applyFill="1" applyBorder="1" applyAlignment="1" applyProtection="1">
      <alignment vertical="center" shrinkToFit="1"/>
    </xf>
    <xf numFmtId="38" fontId="24" fillId="0" borderId="0" xfId="2" applyFont="1" applyFill="1" applyBorder="1" applyAlignment="1" applyProtection="1">
      <alignment vertical="center" shrinkToFit="1"/>
    </xf>
    <xf numFmtId="6" fontId="44" fillId="0" borderId="0" xfId="2" applyNumberFormat="1" applyFont="1" applyFill="1" applyBorder="1" applyAlignment="1" applyProtection="1">
      <alignment vertical="center" shrinkToFit="1"/>
    </xf>
    <xf numFmtId="49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6" fillId="0" borderId="0" xfId="0" applyNumberFormat="1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42" fillId="0" borderId="2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Alignment="1" applyProtection="1">
      <alignment vertical="center" shrinkToFit="1"/>
    </xf>
    <xf numFmtId="0" fontId="24" fillId="0" borderId="0" xfId="0" applyFont="1" applyFill="1" applyAlignment="1" applyProtection="1">
      <alignment horizontal="center" vertical="center" shrinkToFit="1"/>
    </xf>
    <xf numFmtId="0" fontId="24" fillId="0" borderId="1" xfId="0" applyFont="1" applyFill="1" applyBorder="1" applyAlignment="1" applyProtection="1">
      <alignment vertical="center" shrinkToFit="1"/>
    </xf>
    <xf numFmtId="2" fontId="24" fillId="0" borderId="0" xfId="0" applyNumberFormat="1" applyFont="1" applyFill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48" fillId="0" borderId="0" xfId="0" applyFont="1" applyFill="1" applyBorder="1" applyAlignment="1" applyProtection="1">
      <alignment horizontal="center" vertical="center" shrinkToFit="1"/>
    </xf>
    <xf numFmtId="1" fontId="43" fillId="0" borderId="0" xfId="0" applyNumberFormat="1" applyFont="1" applyFill="1" applyBorder="1" applyAlignment="1" applyProtection="1">
      <alignment vertical="center" shrinkToFit="1"/>
    </xf>
    <xf numFmtId="1" fontId="43" fillId="0" borderId="0" xfId="0" applyNumberFormat="1" applyFont="1" applyFill="1" applyBorder="1" applyAlignment="1" applyProtection="1">
      <alignment horizontal="center" vertical="center" shrinkToFit="1"/>
    </xf>
    <xf numFmtId="0" fontId="48" fillId="0" borderId="0" xfId="0" applyFont="1" applyFill="1" applyBorder="1" applyAlignment="1" applyProtection="1">
      <alignment vertical="center" shrinkToFit="1"/>
    </xf>
    <xf numFmtId="38" fontId="49" fillId="0" borderId="0" xfId="2" applyFont="1" applyFill="1" applyBorder="1" applyAlignment="1" applyProtection="1">
      <alignment vertical="top" shrinkToFit="1"/>
    </xf>
    <xf numFmtId="38" fontId="49" fillId="0" borderId="0" xfId="2" applyFont="1" applyFill="1" applyBorder="1" applyAlignment="1" applyProtection="1">
      <alignment vertical="center" shrinkToFit="1"/>
    </xf>
    <xf numFmtId="0" fontId="50" fillId="0" borderId="0" xfId="0" applyFont="1" applyFill="1" applyBorder="1" applyAlignment="1" applyProtection="1">
      <alignment horizontal="center" vertical="center" shrinkToFit="1"/>
    </xf>
    <xf numFmtId="0" fontId="42" fillId="0" borderId="0" xfId="0" applyFont="1" applyFill="1" applyBorder="1" applyAlignment="1" applyProtection="1">
      <alignment horizontal="center" shrinkToFit="1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42" fillId="0" borderId="51" xfId="0" applyFont="1" applyFill="1" applyBorder="1" applyAlignment="1" applyProtection="1">
      <alignment horizontal="center" vertical="center" shrinkToFit="1"/>
    </xf>
    <xf numFmtId="0" fontId="42" fillId="0" borderId="51" xfId="0" applyFont="1" applyFill="1" applyBorder="1" applyAlignment="1" applyProtection="1">
      <alignment horizontal="center" vertical="center" shrinkToFit="1"/>
      <protection locked="0"/>
    </xf>
    <xf numFmtId="0" fontId="13" fillId="0" borderId="51" xfId="0" applyFont="1" applyFill="1" applyBorder="1" applyAlignment="1" applyProtection="1">
      <alignment horizontal="center" vertical="center" shrinkToFit="1"/>
    </xf>
    <xf numFmtId="0" fontId="13" fillId="0" borderId="51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13" fillId="0" borderId="48" xfId="0" applyFont="1" applyFill="1" applyBorder="1" applyAlignment="1" applyProtection="1">
      <alignment horizontal="center" vertical="center" shrinkToFit="1"/>
      <protection locked="0"/>
    </xf>
    <xf numFmtId="0" fontId="42" fillId="0" borderId="100" xfId="0" applyFont="1" applyFill="1" applyBorder="1" applyAlignment="1" applyProtection="1">
      <alignment horizontal="center" vertical="center" shrinkToFit="1"/>
    </xf>
    <xf numFmtId="0" fontId="42" fillId="0" borderId="100" xfId="0" applyFont="1" applyFill="1" applyBorder="1" applyAlignment="1" applyProtection="1">
      <alignment horizontal="center" vertical="center" shrinkToFit="1"/>
      <protection locked="0"/>
    </xf>
    <xf numFmtId="0" fontId="13" fillId="0" borderId="84" xfId="0" applyFont="1" applyFill="1" applyBorder="1" applyAlignment="1" applyProtection="1">
      <alignment horizontal="center" vertical="center" shrinkToFit="1"/>
      <protection locked="0"/>
    </xf>
    <xf numFmtId="0" fontId="13" fillId="0" borderId="100" xfId="0" applyFont="1" applyFill="1" applyBorder="1" applyAlignment="1" applyProtection="1">
      <alignment horizontal="center" vertical="center" shrinkToFit="1"/>
    </xf>
    <xf numFmtId="0" fontId="13" fillId="0" borderId="100" xfId="0" applyFont="1" applyFill="1" applyBorder="1" applyAlignment="1" applyProtection="1">
      <alignment horizontal="center" vertical="center" shrinkToFit="1"/>
      <protection locked="0"/>
    </xf>
    <xf numFmtId="0" fontId="13" fillId="0" borderId="85" xfId="0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vertical="center" shrinkToFit="1"/>
    </xf>
    <xf numFmtId="0" fontId="29" fillId="0" borderId="0" xfId="0" applyFont="1" applyFill="1" applyBorder="1" applyAlignment="1" applyProtection="1">
      <alignment vertical="top" wrapText="1" shrinkToFit="1"/>
    </xf>
    <xf numFmtId="0" fontId="20" fillId="0" borderId="0" xfId="0" applyFont="1" applyFill="1" applyBorder="1" applyAlignment="1" applyProtection="1">
      <alignment vertical="center" shrinkToFit="1"/>
    </xf>
    <xf numFmtId="2" fontId="7" fillId="0" borderId="3" xfId="0" applyNumberFormat="1" applyFont="1" applyFill="1" applyBorder="1" applyAlignment="1" applyProtection="1">
      <alignment horizontal="right" vertical="center" shrinkToFit="1"/>
    </xf>
    <xf numFmtId="0" fontId="39" fillId="7" borderId="6" xfId="0" applyFont="1" applyFill="1" applyBorder="1" applyAlignment="1" applyProtection="1">
      <alignment horizontal="center" vertical="center" shrinkToFit="1"/>
    </xf>
    <xf numFmtId="0" fontId="39" fillId="7" borderId="1" xfId="0" applyFont="1" applyFill="1" applyBorder="1" applyAlignment="1" applyProtection="1">
      <alignment horizontal="center" vertical="center" shrinkToFit="1"/>
    </xf>
    <xf numFmtId="0" fontId="42" fillId="3" borderId="2" xfId="0" applyFont="1" applyFill="1" applyBorder="1" applyAlignment="1" applyProtection="1">
      <alignment vertical="center" shrinkToFit="1"/>
    </xf>
    <xf numFmtId="0" fontId="26" fillId="3" borderId="1" xfId="0" applyFont="1" applyFill="1" applyBorder="1" applyAlignment="1" applyProtection="1">
      <alignment horizontal="left" vertical="center" shrinkToFit="1"/>
    </xf>
    <xf numFmtId="0" fontId="42" fillId="0" borderId="0" xfId="0" applyFont="1" applyFill="1" applyBorder="1" applyAlignment="1" applyProtection="1">
      <alignment horizontal="center" vertical="center" shrinkToFit="1"/>
    </xf>
    <xf numFmtId="0" fontId="42" fillId="0" borderId="84" xfId="0" applyFont="1" applyFill="1" applyBorder="1" applyAlignment="1" applyProtection="1">
      <alignment horizontal="center" vertical="center" shrinkToFit="1"/>
      <protection locked="0"/>
    </xf>
    <xf numFmtId="0" fontId="42" fillId="0" borderId="8" xfId="0" applyFont="1" applyFill="1" applyBorder="1" applyAlignment="1" applyProtection="1">
      <alignment horizontal="center" vertical="center" shrinkToFit="1"/>
      <protection locked="0"/>
    </xf>
    <xf numFmtId="0" fontId="42" fillId="0" borderId="89" xfId="0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Fill="1" applyBorder="1" applyAlignment="1" applyProtection="1">
      <alignment horizontal="center" vertical="center" shrinkToFit="1"/>
    </xf>
    <xf numFmtId="0" fontId="31" fillId="0" borderId="1" xfId="0" applyFont="1" applyFill="1" applyBorder="1" applyAlignment="1" applyProtection="1">
      <alignment horizontal="center" vertical="center" shrinkToFit="1"/>
      <protection locked="0"/>
    </xf>
    <xf numFmtId="0" fontId="39" fillId="0" borderId="6" xfId="0" applyFont="1" applyFill="1" applyBorder="1" applyAlignment="1" applyProtection="1">
      <alignment horizontal="center" vertical="center" shrinkToFit="1"/>
      <protection locked="0"/>
    </xf>
    <xf numFmtId="0" fontId="39" fillId="0" borderId="1" xfId="0" applyFont="1" applyFill="1" applyBorder="1" applyAlignment="1" applyProtection="1">
      <alignment horizontal="center" vertical="center" shrinkToFit="1"/>
      <protection locked="0"/>
    </xf>
    <xf numFmtId="0" fontId="42" fillId="0" borderId="1" xfId="0" applyFont="1" applyFill="1" applyBorder="1" applyAlignment="1" applyProtection="1">
      <alignment horizontal="left" vertical="center" shrinkToFit="1"/>
    </xf>
    <xf numFmtId="0" fontId="42" fillId="0" borderId="4" xfId="0" applyFont="1" applyFill="1" applyBorder="1" applyAlignment="1" applyProtection="1">
      <alignment horizontal="left" vertical="center" shrinkToFit="1"/>
    </xf>
    <xf numFmtId="0" fontId="42" fillId="0" borderId="5" xfId="0" applyFont="1" applyFill="1" applyBorder="1" applyAlignment="1" applyProtection="1">
      <alignment horizontal="left" vertical="center" shrinkToFit="1"/>
    </xf>
    <xf numFmtId="0" fontId="42" fillId="0" borderId="6" xfId="0" applyFont="1" applyFill="1" applyBorder="1" applyAlignment="1" applyProtection="1">
      <alignment horizontal="left" vertical="center" shrinkToFit="1"/>
    </xf>
    <xf numFmtId="0" fontId="26" fillId="0" borderId="4" xfId="0" applyFont="1" applyFill="1" applyBorder="1" applyAlignment="1" applyProtection="1">
      <alignment horizontal="left" vertical="center" shrinkToFit="1"/>
    </xf>
    <xf numFmtId="0" fontId="26" fillId="0" borderId="5" xfId="0" applyFont="1" applyFill="1" applyBorder="1" applyAlignment="1" applyProtection="1">
      <alignment horizontal="left" vertical="center" shrinkToFit="1"/>
    </xf>
    <xf numFmtId="0" fontId="24" fillId="0" borderId="1" xfId="0" applyFont="1" applyFill="1" applyBorder="1" applyAlignment="1" applyProtection="1">
      <alignment horizontal="left" vertical="center" shrinkToFit="1"/>
    </xf>
    <xf numFmtId="0" fontId="42" fillId="3" borderId="1" xfId="0" applyFont="1" applyFill="1" applyBorder="1" applyAlignment="1" applyProtection="1">
      <alignment horizontal="left" vertical="center" shrinkToFit="1"/>
    </xf>
    <xf numFmtId="0" fontId="24" fillId="3" borderId="1" xfId="0" applyFont="1" applyFill="1" applyBorder="1" applyAlignment="1" applyProtection="1">
      <alignment horizontal="left" vertical="center" shrinkToFit="1"/>
    </xf>
    <xf numFmtId="0" fontId="24" fillId="3" borderId="0" xfId="0" applyFont="1" applyFill="1" applyAlignment="1" applyProtection="1">
      <alignment horizontal="left" vertical="center" shrinkToFit="1"/>
    </xf>
    <xf numFmtId="0" fontId="42" fillId="3" borderId="2" xfId="0" applyFont="1" applyFill="1" applyBorder="1" applyAlignment="1" applyProtection="1">
      <alignment horizontal="left" vertical="center" shrinkToFit="1"/>
    </xf>
    <xf numFmtId="0" fontId="42" fillId="3" borderId="0" xfId="0" applyFont="1" applyFill="1" applyAlignment="1" applyProtection="1">
      <alignment horizontal="left" vertical="center" shrinkToFit="1"/>
    </xf>
    <xf numFmtId="0" fontId="24" fillId="0" borderId="4" xfId="0" applyFont="1" applyFill="1" applyBorder="1" applyAlignment="1" applyProtection="1">
      <alignment horizontal="left" vertical="center" shrinkToFit="1"/>
    </xf>
    <xf numFmtId="0" fontId="42" fillId="0" borderId="7" xfId="0" applyFont="1" applyFill="1" applyBorder="1" applyAlignment="1" applyProtection="1">
      <alignment horizontal="left" vertical="center" shrinkToFit="1"/>
    </xf>
    <xf numFmtId="0" fontId="42" fillId="0" borderId="9" xfId="0" applyFont="1" applyFill="1" applyBorder="1" applyAlignment="1" applyProtection="1">
      <alignment horizontal="left" vertical="center" shrinkToFit="1"/>
    </xf>
    <xf numFmtId="0" fontId="42" fillId="0" borderId="12" xfId="0" applyFont="1" applyFill="1" applyBorder="1" applyAlignment="1" applyProtection="1">
      <alignment horizontal="left" vertical="center" shrinkToFit="1"/>
    </xf>
    <xf numFmtId="0" fontId="24" fillId="0" borderId="0" xfId="0" applyFont="1" applyFill="1" applyAlignment="1" applyProtection="1">
      <alignment horizontal="left" vertical="center" shrinkToFit="1"/>
    </xf>
    <xf numFmtId="0" fontId="24" fillId="0" borderId="5" xfId="0" applyFont="1" applyFill="1" applyBorder="1" applyAlignment="1" applyProtection="1">
      <alignment horizontal="left" vertical="center" shrinkToFit="1"/>
    </xf>
    <xf numFmtId="0" fontId="42" fillId="0" borderId="13" xfId="0" applyFont="1" applyFill="1" applyBorder="1" applyAlignment="1" applyProtection="1">
      <alignment horizontal="left" vertical="center" shrinkToFit="1"/>
    </xf>
    <xf numFmtId="0" fontId="42" fillId="0" borderId="0" xfId="0" applyFont="1" applyFill="1" applyBorder="1" applyAlignment="1" applyProtection="1">
      <alignment horizontal="left" vertical="center" shrinkToFit="1"/>
    </xf>
    <xf numFmtId="0" fontId="24" fillId="0" borderId="6" xfId="0" applyFont="1" applyFill="1" applyBorder="1" applyAlignment="1" applyProtection="1">
      <alignment horizontal="left" vertical="center" shrinkToFit="1"/>
    </xf>
    <xf numFmtId="0" fontId="42" fillId="0" borderId="0" xfId="0" applyFont="1" applyFill="1" applyAlignment="1" applyProtection="1">
      <alignment horizontal="left" vertical="center" shrinkToFit="1"/>
    </xf>
    <xf numFmtId="0" fontId="47" fillId="0" borderId="0" xfId="0" applyFont="1" applyFill="1" applyBorder="1" applyAlignment="1" applyProtection="1">
      <alignment vertical="center" shrinkToFit="1"/>
    </xf>
    <xf numFmtId="0" fontId="14" fillId="5" borderId="15" xfId="0" applyFont="1" applyFill="1" applyBorder="1" applyAlignment="1" applyProtection="1">
      <alignment horizontal="center" vertical="center" shrinkToFit="1"/>
    </xf>
    <xf numFmtId="0" fontId="14" fillId="5" borderId="17" xfId="0" applyFont="1" applyFill="1" applyBorder="1" applyAlignment="1" applyProtection="1">
      <alignment horizontal="center" vertical="center" shrinkToFit="1"/>
    </xf>
    <xf numFmtId="0" fontId="31" fillId="0" borderId="6" xfId="0" applyFont="1" applyFill="1" applyBorder="1" applyAlignment="1" applyProtection="1">
      <alignment horizontal="center" vertical="center" shrinkToFi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horizontal="center" vertical="center"/>
    </xf>
    <xf numFmtId="0" fontId="54" fillId="0" borderId="4" xfId="0" applyFont="1" applyFill="1" applyBorder="1" applyAlignment="1" applyProtection="1">
      <alignment horizontal="center" vertical="center" shrinkToFit="1"/>
    </xf>
    <xf numFmtId="0" fontId="55" fillId="0" borderId="4" xfId="0" applyFont="1" applyFill="1" applyBorder="1" applyAlignment="1" applyProtection="1">
      <alignment horizontal="center" vertical="center" shrinkToFit="1"/>
    </xf>
    <xf numFmtId="0" fontId="54" fillId="0" borderId="16" xfId="0" applyFont="1" applyFill="1" applyBorder="1" applyAlignment="1" applyProtection="1">
      <alignment horizontal="center" vertical="center" shrinkToFit="1"/>
    </xf>
    <xf numFmtId="0" fontId="55" fillId="0" borderId="16" xfId="0" applyFont="1" applyFill="1" applyBorder="1" applyAlignment="1" applyProtection="1">
      <alignment horizontal="center" vertical="center" shrinkToFit="1"/>
    </xf>
    <xf numFmtId="0" fontId="54" fillId="0" borderId="6" xfId="0" applyFont="1" applyFill="1" applyBorder="1" applyAlignment="1" applyProtection="1">
      <alignment horizontal="center" vertical="center" shrinkToFit="1"/>
    </xf>
    <xf numFmtId="0" fontId="55" fillId="0" borderId="6" xfId="0" applyFont="1" applyFill="1" applyBorder="1" applyAlignment="1" applyProtection="1">
      <alignment horizontal="center" vertical="center" shrinkToFit="1"/>
    </xf>
    <xf numFmtId="0" fontId="56" fillId="0" borderId="4" xfId="0" applyFont="1" applyFill="1" applyBorder="1" applyAlignment="1" applyProtection="1">
      <alignment horizontal="center" vertical="center" shrinkToFit="1"/>
    </xf>
    <xf numFmtId="0" fontId="56" fillId="0" borderId="16" xfId="0" applyFont="1" applyFill="1" applyBorder="1" applyAlignment="1" applyProtection="1">
      <alignment horizontal="center" vertical="center" shrinkToFit="1"/>
    </xf>
    <xf numFmtId="0" fontId="56" fillId="0" borderId="6" xfId="0" applyFont="1" applyFill="1" applyBorder="1" applyAlignment="1" applyProtection="1">
      <alignment horizontal="center" vertical="center" shrinkToFit="1"/>
    </xf>
    <xf numFmtId="0" fontId="55" fillId="0" borderId="1" xfId="0" applyFont="1" applyFill="1" applyBorder="1" applyAlignment="1" applyProtection="1">
      <alignment horizontal="center" vertical="center" shrinkToFit="1"/>
    </xf>
    <xf numFmtId="0" fontId="56" fillId="0" borderId="1" xfId="0" applyFont="1" applyFill="1" applyBorder="1" applyAlignment="1" applyProtection="1">
      <alignment horizontal="center" vertical="center" shrinkToFit="1"/>
    </xf>
    <xf numFmtId="1" fontId="42" fillId="10" borderId="10" xfId="0" applyNumberFormat="1" applyFont="1" applyFill="1" applyBorder="1" applyAlignment="1" applyProtection="1">
      <alignment horizontal="center" vertical="center" shrinkToFit="1"/>
      <protection locked="0"/>
    </xf>
    <xf numFmtId="1" fontId="42" fillId="10" borderId="92" xfId="0" applyNumberFormat="1" applyFont="1" applyFill="1" applyBorder="1" applyAlignment="1" applyProtection="1">
      <alignment horizontal="center" vertical="center" shrinkToFit="1"/>
      <protection locked="0"/>
    </xf>
    <xf numFmtId="1" fontId="42" fillId="10" borderId="92" xfId="0" applyNumberFormat="1" applyFont="1" applyFill="1" applyBorder="1" applyAlignment="1" applyProtection="1">
      <alignment horizontal="center" vertical="center" shrinkToFit="1"/>
    </xf>
    <xf numFmtId="1" fontId="42" fillId="10" borderId="43" xfId="0" applyNumberFormat="1" applyFont="1" applyFill="1" applyBorder="1" applyAlignment="1" applyProtection="1">
      <alignment horizontal="center" vertical="center" shrinkToFit="1"/>
      <protection locked="0"/>
    </xf>
    <xf numFmtId="1" fontId="42" fillId="10" borderId="115" xfId="0" applyNumberFormat="1" applyFont="1" applyFill="1" applyBorder="1" applyAlignment="1" applyProtection="1">
      <alignment horizontal="center" vertical="center" shrinkToFit="1"/>
      <protection locked="0"/>
    </xf>
    <xf numFmtId="1" fontId="42" fillId="10" borderId="116" xfId="0" applyNumberFormat="1" applyFont="1" applyFill="1" applyBorder="1" applyAlignment="1" applyProtection="1">
      <alignment horizontal="center" vertical="center" shrinkToFit="1"/>
      <protection locked="0"/>
    </xf>
    <xf numFmtId="1" fontId="42" fillId="10" borderId="116" xfId="0" applyNumberFormat="1" applyFont="1" applyFill="1" applyBorder="1" applyAlignment="1" applyProtection="1">
      <alignment horizontal="center" vertical="center" shrinkToFit="1"/>
    </xf>
    <xf numFmtId="1" fontId="42" fillId="10" borderId="25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10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92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92" xfId="0" applyNumberFormat="1" applyFont="1" applyFill="1" applyBorder="1" applyAlignment="1" applyProtection="1">
      <alignment horizontal="center" vertical="center" shrinkToFit="1"/>
    </xf>
    <xf numFmtId="1" fontId="42" fillId="11" borderId="43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115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116" xfId="0" applyNumberFormat="1" applyFont="1" applyFill="1" applyBorder="1" applyAlignment="1" applyProtection="1">
      <alignment horizontal="center" vertical="center" shrinkToFit="1"/>
      <protection locked="0"/>
    </xf>
    <xf numFmtId="1" fontId="42" fillId="11" borderId="116" xfId="0" applyNumberFormat="1" applyFont="1" applyFill="1" applyBorder="1" applyAlignment="1" applyProtection="1">
      <alignment horizontal="center" vertical="center" shrinkToFit="1"/>
    </xf>
    <xf numFmtId="1" fontId="42" fillId="11" borderId="25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10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92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92" xfId="0" applyNumberFormat="1" applyFont="1" applyFill="1" applyBorder="1" applyAlignment="1" applyProtection="1">
      <alignment horizontal="center" vertical="center" shrinkToFit="1"/>
    </xf>
    <xf numFmtId="1" fontId="42" fillId="12" borderId="3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115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116" xfId="0" applyNumberFormat="1" applyFont="1" applyFill="1" applyBorder="1" applyAlignment="1" applyProtection="1">
      <alignment horizontal="center" vertical="center" shrinkToFit="1"/>
      <protection locked="0"/>
    </xf>
    <xf numFmtId="1" fontId="42" fillId="12" borderId="116" xfId="0" applyNumberFormat="1" applyFont="1" applyFill="1" applyBorder="1" applyAlignment="1" applyProtection="1">
      <alignment horizontal="center" vertical="center" shrinkToFit="1"/>
    </xf>
    <xf numFmtId="1" fontId="42" fillId="12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 applyProtection="1">
      <alignment vertical="center" shrinkToFit="1"/>
    </xf>
    <xf numFmtId="1" fontId="4" fillId="0" borderId="2" xfId="0" applyNumberFormat="1" applyFont="1" applyFill="1" applyBorder="1" applyAlignment="1" applyProtection="1">
      <alignment vertical="center" shrinkToFit="1"/>
    </xf>
    <xf numFmtId="1" fontId="4" fillId="0" borderId="8" xfId="0" applyNumberFormat="1" applyFont="1" applyFill="1" applyBorder="1" applyAlignment="1" applyProtection="1">
      <alignment vertical="center" shrinkToFit="1"/>
    </xf>
    <xf numFmtId="1" fontId="8" fillId="0" borderId="8" xfId="0" applyNumberFormat="1" applyFont="1" applyFill="1" applyBorder="1" applyAlignment="1" applyProtection="1">
      <alignment vertical="center" shrinkToFit="1"/>
    </xf>
    <xf numFmtId="1" fontId="4" fillId="0" borderId="51" xfId="0" applyNumberFormat="1" applyFont="1" applyFill="1" applyBorder="1" applyAlignment="1" applyProtection="1">
      <alignment vertical="center" shrinkToFit="1"/>
    </xf>
    <xf numFmtId="1" fontId="8" fillId="0" borderId="51" xfId="0" applyNumberFormat="1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51" xfId="0" applyFont="1" applyFill="1" applyBorder="1" applyAlignment="1" applyProtection="1">
      <alignment vertical="center" shrinkToFit="1"/>
    </xf>
    <xf numFmtId="0" fontId="8" fillId="0" borderId="51" xfId="0" applyFont="1" applyFill="1" applyBorder="1" applyAlignment="1" applyProtection="1">
      <alignment horizontal="center" vertical="center" shrinkToFit="1"/>
    </xf>
    <xf numFmtId="0" fontId="14" fillId="5" borderId="0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8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33" fillId="2" borderId="1" xfId="0" quotePrefix="1" applyFont="1" applyFill="1" applyBorder="1" applyAlignment="1" applyProtection="1">
      <alignment horizontal="center" vertical="center"/>
      <protection locked="0"/>
    </xf>
    <xf numFmtId="0" fontId="42" fillId="0" borderId="121" xfId="0" applyFont="1" applyFill="1" applyBorder="1" applyAlignment="1" applyProtection="1">
      <alignment horizontal="left" vertical="center" shrinkToFit="1"/>
    </xf>
    <xf numFmtId="0" fontId="42" fillId="0" borderId="46" xfId="0" applyFont="1" applyFill="1" applyBorder="1" applyAlignment="1" applyProtection="1">
      <alignment horizontal="center" vertical="center" shrinkToFit="1"/>
      <protection locked="0"/>
    </xf>
    <xf numFmtId="0" fontId="42" fillId="0" borderId="1" xfId="0" applyFont="1" applyFill="1" applyBorder="1" applyAlignment="1" applyProtection="1">
      <alignment horizontal="center" vertical="center" shrinkToFit="1"/>
      <protection locked="0"/>
    </xf>
    <xf numFmtId="0" fontId="42" fillId="0" borderId="47" xfId="0" applyFont="1" applyFill="1" applyBorder="1" applyAlignment="1" applyProtection="1">
      <alignment horizontal="center" vertical="center" shrinkToFit="1"/>
      <protection locked="0"/>
    </xf>
    <xf numFmtId="0" fontId="42" fillId="0" borderId="82" xfId="0" applyFont="1" applyFill="1" applyBorder="1" applyAlignment="1" applyProtection="1">
      <alignment horizontal="center" vertical="center" shrinkToFit="1"/>
      <protection locked="0"/>
    </xf>
    <xf numFmtId="0" fontId="42" fillId="0" borderId="83" xfId="0" applyFont="1" applyFill="1" applyBorder="1" applyAlignment="1" applyProtection="1">
      <alignment horizontal="center" vertical="center" shrinkToFit="1"/>
      <protection locked="0"/>
    </xf>
    <xf numFmtId="0" fontId="42" fillId="0" borderId="87" xfId="0" applyFont="1" applyFill="1" applyBorder="1" applyAlignment="1" applyProtection="1">
      <alignment horizontal="center" vertical="center" shrinkToFit="1"/>
      <protection locked="0"/>
    </xf>
    <xf numFmtId="0" fontId="51" fillId="0" borderId="80" xfId="0" applyFont="1" applyFill="1" applyBorder="1" applyAlignment="1" applyProtection="1">
      <alignment horizontal="center" vertical="center" shrinkToFit="1"/>
    </xf>
    <xf numFmtId="0" fontId="51" fillId="0" borderId="81" xfId="0" applyFont="1" applyFill="1" applyBorder="1" applyAlignment="1" applyProtection="1">
      <alignment horizontal="center" vertical="center" shrinkToFit="1"/>
    </xf>
    <xf numFmtId="0" fontId="42" fillId="0" borderId="39" xfId="0" applyFont="1" applyFill="1" applyBorder="1" applyAlignment="1" applyProtection="1">
      <alignment horizontal="center" vertical="center" shrinkToFit="1"/>
      <protection locked="0"/>
    </xf>
    <xf numFmtId="0" fontId="42" fillId="0" borderId="40" xfId="0" applyFont="1" applyFill="1" applyBorder="1" applyAlignment="1" applyProtection="1">
      <alignment horizontal="center" vertical="center" shrinkToFit="1"/>
      <protection locked="0"/>
    </xf>
    <xf numFmtId="0" fontId="46" fillId="0" borderId="39" xfId="0" applyFont="1" applyFill="1" applyBorder="1" applyAlignment="1" applyProtection="1">
      <alignment horizontal="center" vertical="center" shrinkToFit="1"/>
      <protection locked="0"/>
    </xf>
    <xf numFmtId="0" fontId="46" fillId="0" borderId="40" xfId="0" applyFont="1" applyFill="1" applyBorder="1" applyAlignment="1" applyProtection="1">
      <alignment horizontal="center" vertical="center" shrinkToFit="1"/>
      <protection locked="0"/>
    </xf>
    <xf numFmtId="0" fontId="46" fillId="0" borderId="83" xfId="0" applyFont="1" applyFill="1" applyBorder="1" applyAlignment="1" applyProtection="1">
      <alignment horizontal="center" vertical="center" shrinkToFit="1"/>
      <protection locked="0"/>
    </xf>
    <xf numFmtId="0" fontId="46" fillId="0" borderId="87" xfId="0" applyFont="1" applyFill="1" applyBorder="1" applyAlignment="1" applyProtection="1">
      <alignment horizontal="center" vertical="center" shrinkToFit="1"/>
      <protection locked="0"/>
    </xf>
    <xf numFmtId="0" fontId="41" fillId="8" borderId="38" xfId="0" applyFont="1" applyFill="1" applyBorder="1" applyAlignment="1" applyProtection="1">
      <alignment horizontal="center" vertical="center" shrinkToFit="1"/>
      <protection locked="0"/>
    </xf>
    <xf numFmtId="0" fontId="41" fillId="8" borderId="39" xfId="0" applyFont="1" applyFill="1" applyBorder="1" applyAlignment="1" applyProtection="1">
      <alignment horizontal="center" vertical="center" shrinkToFit="1"/>
      <protection locked="0"/>
    </xf>
    <xf numFmtId="0" fontId="41" fillId="8" borderId="40" xfId="0" applyFont="1" applyFill="1" applyBorder="1" applyAlignment="1" applyProtection="1">
      <alignment horizontal="center" vertical="center" shrinkToFit="1"/>
      <protection locked="0"/>
    </xf>
    <xf numFmtId="0" fontId="41" fillId="8" borderId="46" xfId="0" applyFont="1" applyFill="1" applyBorder="1" applyAlignment="1" applyProtection="1">
      <alignment horizontal="center" vertical="center" shrinkToFit="1"/>
      <protection locked="0"/>
    </xf>
    <xf numFmtId="0" fontId="41" fillId="8" borderId="1" xfId="0" applyFont="1" applyFill="1" applyBorder="1" applyAlignment="1" applyProtection="1">
      <alignment horizontal="center" vertical="center" shrinkToFit="1"/>
      <protection locked="0"/>
    </xf>
    <xf numFmtId="0" fontId="41" fillId="8" borderId="47" xfId="0" applyFont="1" applyFill="1" applyBorder="1" applyAlignment="1" applyProtection="1">
      <alignment horizontal="center" vertical="center" shrinkToFit="1"/>
      <protection locked="0"/>
    </xf>
    <xf numFmtId="0" fontId="41" fillId="8" borderId="90" xfId="0" applyFont="1" applyFill="1" applyBorder="1" applyAlignment="1" applyProtection="1">
      <alignment horizontal="center" vertical="center" shrinkToFit="1"/>
    </xf>
    <xf numFmtId="0" fontId="41" fillId="8" borderId="6" xfId="0" applyFont="1" applyFill="1" applyBorder="1" applyAlignment="1" applyProtection="1">
      <alignment horizontal="center" vertical="center" shrinkToFit="1"/>
    </xf>
    <xf numFmtId="0" fontId="41" fillId="8" borderId="82" xfId="0" applyFont="1" applyFill="1" applyBorder="1" applyAlignment="1" applyProtection="1">
      <alignment horizontal="center" vertical="center" shrinkToFit="1"/>
    </xf>
    <xf numFmtId="0" fontId="41" fillId="8" borderId="83" xfId="0" applyFont="1" applyFill="1" applyBorder="1" applyAlignment="1" applyProtection="1">
      <alignment horizontal="center" vertical="center" shrinkToFit="1"/>
    </xf>
    <xf numFmtId="0" fontId="42" fillId="0" borderId="6" xfId="0" applyFont="1" applyFill="1" applyBorder="1" applyAlignment="1" applyProtection="1">
      <alignment horizontal="center" vertical="center" shrinkToFit="1"/>
      <protection locked="0"/>
    </xf>
    <xf numFmtId="0" fontId="42" fillId="0" borderId="10" xfId="0" applyFont="1" applyFill="1" applyBorder="1" applyAlignment="1" applyProtection="1">
      <alignment horizontal="center" vertical="center" shrinkToFit="1"/>
      <protection locked="0"/>
    </xf>
    <xf numFmtId="0" fontId="42" fillId="0" borderId="84" xfId="0" applyFont="1" applyFill="1" applyBorder="1" applyAlignment="1" applyProtection="1">
      <alignment horizontal="center" vertical="center" shrinkToFit="1"/>
      <protection locked="0"/>
    </xf>
    <xf numFmtId="0" fontId="42" fillId="0" borderId="90" xfId="0" applyFont="1" applyFill="1" applyBorder="1" applyAlignment="1" applyProtection="1">
      <alignment horizontal="center" vertical="center" shrinkToFit="1"/>
      <protection locked="0"/>
    </xf>
    <xf numFmtId="0" fontId="42" fillId="0" borderId="91" xfId="0" applyFont="1" applyFill="1" applyBorder="1" applyAlignment="1" applyProtection="1">
      <alignment horizontal="center" vertical="center" shrinkToFit="1"/>
      <protection locked="0"/>
    </xf>
    <xf numFmtId="0" fontId="41" fillId="8" borderId="38" xfId="0" applyFont="1" applyFill="1" applyBorder="1" applyAlignment="1" applyProtection="1">
      <alignment horizontal="center" vertical="center" shrinkToFit="1"/>
    </xf>
    <xf numFmtId="0" fontId="41" fillId="8" borderId="39" xfId="0" applyFont="1" applyFill="1" applyBorder="1" applyAlignment="1" applyProtection="1">
      <alignment horizontal="center" vertical="center" shrinkToFit="1"/>
    </xf>
    <xf numFmtId="0" fontId="41" fillId="8" borderId="60" xfId="0" applyFont="1" applyFill="1" applyBorder="1" applyAlignment="1" applyProtection="1">
      <alignment horizontal="center" vertical="center" shrinkToFit="1"/>
    </xf>
    <xf numFmtId="0" fontId="41" fillId="8" borderId="84" xfId="0" applyFont="1" applyFill="1" applyBorder="1" applyAlignment="1" applyProtection="1">
      <alignment horizontal="center" vertical="center" shrinkToFit="1"/>
    </xf>
    <xf numFmtId="0" fontId="41" fillId="8" borderId="94" xfId="0" applyFont="1" applyFill="1" applyBorder="1" applyAlignment="1" applyProtection="1">
      <alignment horizontal="center" vertical="center" shrinkToFit="1"/>
    </xf>
    <xf numFmtId="0" fontId="41" fillId="8" borderId="103" xfId="0" applyFont="1" applyFill="1" applyBorder="1" applyAlignment="1" applyProtection="1">
      <alignment horizontal="center" vertical="center" shrinkToFit="1"/>
    </xf>
    <xf numFmtId="0" fontId="41" fillId="8" borderId="88" xfId="0" applyFont="1" applyFill="1" applyBorder="1" applyAlignment="1" applyProtection="1">
      <alignment horizontal="center" vertical="center" shrinkToFit="1"/>
    </xf>
    <xf numFmtId="0" fontId="41" fillId="8" borderId="40" xfId="0" applyFont="1" applyFill="1" applyBorder="1" applyAlignment="1" applyProtection="1">
      <alignment horizontal="center" vertical="center" shrinkToFit="1"/>
    </xf>
    <xf numFmtId="0" fontId="41" fillId="8" borderId="95" xfId="0" applyFont="1" applyFill="1" applyBorder="1" applyAlignment="1" applyProtection="1">
      <alignment horizontal="center" vertical="center" shrinkToFit="1"/>
    </xf>
    <xf numFmtId="0" fontId="41" fillId="8" borderId="96" xfId="0" applyFont="1" applyFill="1" applyBorder="1" applyAlignment="1" applyProtection="1">
      <alignment horizontal="center" vertical="center" shrinkToFit="1"/>
    </xf>
    <xf numFmtId="0" fontId="52" fillId="9" borderId="39" xfId="0" applyFont="1" applyFill="1" applyBorder="1" applyAlignment="1" applyProtection="1">
      <alignment horizontal="center" vertical="center" shrinkToFit="1"/>
    </xf>
    <xf numFmtId="0" fontId="52" fillId="9" borderId="40" xfId="0" applyFont="1" applyFill="1" applyBorder="1" applyAlignment="1" applyProtection="1">
      <alignment horizontal="center" vertical="center" shrinkToFit="1"/>
    </xf>
    <xf numFmtId="0" fontId="52" fillId="9" borderId="83" xfId="0" applyFont="1" applyFill="1" applyBorder="1" applyAlignment="1" applyProtection="1">
      <alignment horizontal="center" vertical="center" shrinkToFit="1"/>
    </xf>
    <xf numFmtId="0" fontId="52" fillId="9" borderId="87" xfId="0" applyFont="1" applyFill="1" applyBorder="1" applyAlignment="1" applyProtection="1">
      <alignment horizontal="center" vertical="center" shrinkToFit="1"/>
    </xf>
    <xf numFmtId="0" fontId="45" fillId="8" borderId="38" xfId="0" applyFont="1" applyFill="1" applyBorder="1" applyAlignment="1" applyProtection="1">
      <alignment horizontal="center" vertical="center" shrinkToFit="1"/>
    </xf>
    <xf numFmtId="0" fontId="45" fillId="8" borderId="39" xfId="0" applyFont="1" applyFill="1" applyBorder="1" applyAlignment="1" applyProtection="1">
      <alignment horizontal="center" vertical="center" shrinkToFit="1"/>
    </xf>
    <xf numFmtId="0" fontId="45" fillId="8" borderId="82" xfId="0" applyFont="1" applyFill="1" applyBorder="1" applyAlignment="1" applyProtection="1">
      <alignment horizontal="center" vertical="center" shrinkToFit="1"/>
    </xf>
    <xf numFmtId="0" fontId="45" fillId="8" borderId="83" xfId="0" applyFont="1" applyFill="1" applyBorder="1" applyAlignment="1" applyProtection="1">
      <alignment horizontal="center" vertical="center" shrinkToFit="1"/>
    </xf>
    <xf numFmtId="0" fontId="42" fillId="0" borderId="78" xfId="0" applyFont="1" applyFill="1" applyBorder="1" applyAlignment="1" applyProtection="1">
      <alignment horizontal="center" vertical="center" shrinkToFit="1"/>
      <protection locked="0"/>
    </xf>
    <xf numFmtId="0" fontId="42" fillId="0" borderId="79" xfId="0" applyFont="1" applyFill="1" applyBorder="1" applyAlignment="1" applyProtection="1">
      <alignment horizontal="center" vertical="center" shrinkToFit="1"/>
      <protection locked="0"/>
    </xf>
    <xf numFmtId="0" fontId="42" fillId="0" borderId="97" xfId="0" applyFont="1" applyFill="1" applyBorder="1" applyAlignment="1" applyProtection="1">
      <alignment horizontal="center" vertical="center" shrinkToFit="1"/>
      <protection locked="0"/>
    </xf>
    <xf numFmtId="0" fontId="42" fillId="0" borderId="98" xfId="0" applyFont="1" applyFill="1" applyBorder="1" applyAlignment="1" applyProtection="1">
      <alignment horizontal="center" vertical="center" shrinkToFit="1"/>
      <protection locked="0"/>
    </xf>
    <xf numFmtId="0" fontId="42" fillId="0" borderId="44" xfId="0" applyFont="1" applyFill="1" applyBorder="1" applyAlignment="1" applyProtection="1">
      <alignment horizontal="center" vertical="center" shrinkToFit="1"/>
    </xf>
    <xf numFmtId="0" fontId="42" fillId="0" borderId="11" xfId="0" applyFont="1" applyFill="1" applyBorder="1" applyAlignment="1" applyProtection="1">
      <alignment horizontal="center" vertical="center" shrinkToFit="1"/>
    </xf>
    <xf numFmtId="0" fontId="42" fillId="0" borderId="12" xfId="0" applyFont="1" applyFill="1" applyBorder="1" applyAlignment="1" applyProtection="1">
      <alignment horizontal="center" vertical="center" shrinkToFit="1"/>
    </xf>
    <xf numFmtId="0" fontId="42" fillId="0" borderId="99" xfId="0" applyFont="1" applyFill="1" applyBorder="1" applyAlignment="1" applyProtection="1">
      <alignment horizontal="center" vertical="center" shrinkToFit="1"/>
    </xf>
    <xf numFmtId="0" fontId="42" fillId="0" borderId="86" xfId="0" applyFont="1" applyFill="1" applyBorder="1" applyAlignment="1" applyProtection="1">
      <alignment horizontal="center" vertical="center" shrinkToFit="1"/>
    </xf>
    <xf numFmtId="0" fontId="42" fillId="0" borderId="89" xfId="0" applyFont="1" applyFill="1" applyBorder="1" applyAlignment="1" applyProtection="1">
      <alignment horizontal="center" vertical="center" shrinkToFit="1"/>
    </xf>
    <xf numFmtId="0" fontId="40" fillId="0" borderId="9" xfId="0" applyFont="1" applyFill="1" applyBorder="1" applyAlignment="1" applyProtection="1">
      <alignment horizontal="center" vertical="center" shrinkToFit="1"/>
    </xf>
    <xf numFmtId="0" fontId="40" fillId="0" borderId="11" xfId="0" applyFont="1" applyFill="1" applyBorder="1" applyAlignment="1" applyProtection="1">
      <alignment horizontal="center" vertical="center" shrinkToFit="1"/>
    </xf>
    <xf numFmtId="0" fontId="40" fillId="0" borderId="12" xfId="0" applyFont="1" applyFill="1" applyBorder="1" applyAlignment="1" applyProtection="1">
      <alignment horizontal="center" vertical="center" shrinkToFit="1"/>
    </xf>
    <xf numFmtId="0" fontId="40" fillId="0" borderId="84" xfId="0" applyFont="1" applyFill="1" applyBorder="1" applyAlignment="1" applyProtection="1">
      <alignment horizontal="center" vertical="center" shrinkToFit="1"/>
    </xf>
    <xf numFmtId="0" fontId="40" fillId="0" borderId="86" xfId="0" applyFont="1" applyFill="1" applyBorder="1" applyAlignment="1" applyProtection="1">
      <alignment horizontal="center" vertical="center" shrinkToFit="1"/>
    </xf>
    <xf numFmtId="0" fontId="40" fillId="0" borderId="89" xfId="0" applyFont="1" applyFill="1" applyBorder="1" applyAlignment="1" applyProtection="1">
      <alignment horizontal="center" vertical="center" shrinkToFit="1"/>
    </xf>
    <xf numFmtId="0" fontId="42" fillId="0" borderId="90" xfId="0" applyFont="1" applyFill="1" applyBorder="1" applyAlignment="1" applyProtection="1">
      <alignment horizontal="center" vertical="center" shrinkToFit="1"/>
    </xf>
    <xf numFmtId="0" fontId="42" fillId="0" borderId="6" xfId="0" applyFont="1" applyFill="1" applyBorder="1" applyAlignment="1" applyProtection="1">
      <alignment horizontal="center" vertical="center" shrinkToFit="1"/>
    </xf>
    <xf numFmtId="0" fontId="42" fillId="0" borderId="10" xfId="0" applyFont="1" applyFill="1" applyBorder="1" applyAlignment="1" applyProtection="1">
      <alignment horizontal="center" vertical="center" shrinkToFit="1"/>
    </xf>
    <xf numFmtId="38" fontId="42" fillId="0" borderId="102" xfId="2" applyFont="1" applyFill="1" applyBorder="1" applyAlignment="1" applyProtection="1">
      <alignment horizontal="center" vertical="center" shrinkToFit="1"/>
    </xf>
    <xf numFmtId="0" fontId="42" fillId="0" borderId="2" xfId="0" applyFont="1" applyFill="1" applyBorder="1" applyAlignment="1" applyProtection="1">
      <alignment horizontal="center" vertical="center" shrinkToFit="1"/>
      <protection locked="0"/>
    </xf>
    <xf numFmtId="0" fontId="42" fillId="0" borderId="8" xfId="0" applyFont="1" applyFill="1" applyBorder="1" applyAlignment="1" applyProtection="1">
      <alignment horizontal="center" vertical="center" shrinkToFit="1"/>
      <protection locked="0"/>
    </xf>
    <xf numFmtId="0" fontId="42" fillId="0" borderId="89" xfId="0" applyFont="1" applyFill="1" applyBorder="1" applyAlignment="1" applyProtection="1">
      <alignment horizontal="center" vertical="center" shrinkToFit="1"/>
      <protection locked="0"/>
    </xf>
    <xf numFmtId="0" fontId="41" fillId="8" borderId="93" xfId="0" applyFont="1" applyFill="1" applyBorder="1" applyAlignment="1" applyProtection="1">
      <alignment horizontal="center" vertical="center" shrinkToFit="1"/>
    </xf>
    <xf numFmtId="0" fontId="41" fillId="8" borderId="76" xfId="0" applyFont="1" applyFill="1" applyBorder="1" applyAlignment="1" applyProtection="1">
      <alignment horizontal="center" vertical="center" shrinkToFit="1"/>
    </xf>
    <xf numFmtId="0" fontId="42" fillId="0" borderId="60" xfId="0" applyFont="1" applyFill="1" applyBorder="1" applyAlignment="1" applyProtection="1">
      <alignment horizontal="center" vertical="center" shrinkToFit="1"/>
      <protection locked="0"/>
    </xf>
    <xf numFmtId="0" fontId="42" fillId="0" borderId="76" xfId="0" applyFont="1" applyFill="1" applyBorder="1" applyAlignment="1" applyProtection="1">
      <alignment horizontal="center" vertical="center" shrinkToFit="1"/>
      <protection locked="0"/>
    </xf>
    <xf numFmtId="0" fontId="42" fillId="0" borderId="120" xfId="0" applyFont="1" applyFill="1" applyBorder="1" applyAlignment="1" applyProtection="1">
      <alignment horizontal="center" vertical="center" shrinkToFit="1"/>
      <protection locked="0"/>
    </xf>
    <xf numFmtId="38" fontId="44" fillId="0" borderId="39" xfId="2" applyFont="1" applyFill="1" applyBorder="1" applyAlignment="1" applyProtection="1">
      <alignment horizontal="center" vertical="center" shrinkToFit="1"/>
    </xf>
    <xf numFmtId="38" fontId="44" fillId="0" borderId="40" xfId="2" applyFont="1" applyFill="1" applyBorder="1" applyAlignment="1" applyProtection="1">
      <alignment horizontal="center" vertical="center" shrinkToFit="1"/>
    </xf>
    <xf numFmtId="38" fontId="44" fillId="0" borderId="83" xfId="2" applyFont="1" applyFill="1" applyBorder="1" applyAlignment="1" applyProtection="1">
      <alignment horizontal="center" vertical="center" shrinkToFit="1"/>
    </xf>
    <xf numFmtId="38" fontId="44" fillId="0" borderId="87" xfId="2" applyFont="1" applyFill="1" applyBorder="1" applyAlignment="1" applyProtection="1">
      <alignment horizontal="center" vertical="center" shrinkToFit="1"/>
    </xf>
    <xf numFmtId="0" fontId="42" fillId="0" borderId="41" xfId="0" applyFont="1" applyFill="1" applyBorder="1" applyAlignment="1" applyProtection="1">
      <alignment horizontal="center" vertical="center" shrinkToFit="1"/>
    </xf>
    <xf numFmtId="0" fontId="42" fillId="0" borderId="4" xfId="0" applyFont="1" applyFill="1" applyBorder="1" applyAlignment="1" applyProtection="1">
      <alignment horizontal="center" vertical="center" shrinkToFit="1"/>
    </xf>
    <xf numFmtId="0" fontId="42" fillId="0" borderId="9" xfId="0" applyFont="1" applyFill="1" applyBorder="1" applyAlignment="1" applyProtection="1">
      <alignment horizontal="center" vertical="center" shrinkToFit="1"/>
    </xf>
    <xf numFmtId="38" fontId="42" fillId="0" borderId="101" xfId="2" applyFont="1" applyFill="1" applyBorder="1" applyAlignment="1" applyProtection="1">
      <alignment horizontal="center" vertical="center" shrinkToFit="1"/>
    </xf>
    <xf numFmtId="0" fontId="42" fillId="0" borderId="46" xfId="0" applyFont="1" applyFill="1" applyBorder="1" applyAlignment="1" applyProtection="1">
      <alignment horizontal="center" vertical="center" shrinkToFit="1"/>
    </xf>
    <xf numFmtId="0" fontId="42" fillId="0" borderId="1" xfId="0" applyFont="1" applyFill="1" applyBorder="1" applyAlignment="1" applyProtection="1">
      <alignment horizontal="center" vertical="center" shrinkToFit="1"/>
    </xf>
    <xf numFmtId="0" fontId="42" fillId="0" borderId="2" xfId="0" applyFont="1" applyFill="1" applyBorder="1" applyAlignment="1" applyProtection="1">
      <alignment horizontal="center" vertical="center" shrinkToFit="1"/>
    </xf>
    <xf numFmtId="38" fontId="42" fillId="0" borderId="77" xfId="2" applyFont="1" applyFill="1" applyBorder="1" applyAlignment="1" applyProtection="1">
      <alignment horizontal="center" vertical="center" shrinkToFit="1"/>
    </xf>
    <xf numFmtId="0" fontId="41" fillId="8" borderId="89" xfId="0" applyFont="1" applyFill="1" applyBorder="1" applyAlignment="1" applyProtection="1">
      <alignment horizontal="center" vertical="center" shrinkToFit="1"/>
    </xf>
    <xf numFmtId="0" fontId="41" fillId="8" borderId="87" xfId="0" applyFont="1" applyFill="1" applyBorder="1" applyAlignment="1" applyProtection="1">
      <alignment horizontal="center" vertical="center" shrinkToFit="1"/>
    </xf>
    <xf numFmtId="0" fontId="42" fillId="11" borderId="90" xfId="0" applyFont="1" applyFill="1" applyBorder="1" applyAlignment="1" applyProtection="1">
      <alignment horizontal="center" vertical="center" shrinkToFit="1"/>
      <protection locked="0"/>
    </xf>
    <xf numFmtId="0" fontId="42" fillId="11" borderId="6" xfId="0" applyFont="1" applyFill="1" applyBorder="1" applyAlignment="1" applyProtection="1">
      <alignment horizontal="center" vertical="center" shrinkToFit="1"/>
      <protection locked="0"/>
    </xf>
    <xf numFmtId="0" fontId="42" fillId="11" borderId="112" xfId="0" applyFont="1" applyFill="1" applyBorder="1" applyAlignment="1" applyProtection="1">
      <alignment horizontal="center" vertical="center" shrinkToFit="1"/>
      <protection locked="0"/>
    </xf>
    <xf numFmtId="0" fontId="42" fillId="11" borderId="113" xfId="0" applyFont="1" applyFill="1" applyBorder="1" applyAlignment="1" applyProtection="1">
      <alignment horizontal="center" vertical="center" shrinkToFit="1"/>
      <protection locked="0"/>
    </xf>
    <xf numFmtId="0" fontId="42" fillId="0" borderId="82" xfId="0" applyFont="1" applyFill="1" applyBorder="1" applyAlignment="1" applyProtection="1">
      <alignment horizontal="center" vertical="center" shrinkToFit="1"/>
    </xf>
    <xf numFmtId="0" fontId="42" fillId="0" borderId="83" xfId="0" applyFont="1" applyFill="1" applyBorder="1" applyAlignment="1" applyProtection="1">
      <alignment horizontal="center" vertical="center" shrinkToFit="1"/>
    </xf>
    <xf numFmtId="0" fontId="40" fillId="0" borderId="1" xfId="0" applyFont="1" applyFill="1" applyBorder="1" applyAlignment="1" applyProtection="1">
      <alignment horizontal="center" vertical="center" shrinkToFit="1"/>
    </xf>
    <xf numFmtId="0" fontId="42" fillId="4" borderId="0" xfId="6" applyFont="1" applyFill="1" applyBorder="1" applyAlignment="1" applyProtection="1">
      <alignment horizontal="center" vertical="center" shrinkToFit="1"/>
    </xf>
    <xf numFmtId="0" fontId="42" fillId="12" borderId="90" xfId="0" applyFont="1" applyFill="1" applyBorder="1" applyAlignment="1" applyProtection="1">
      <alignment horizontal="center" vertical="center" shrinkToFit="1"/>
      <protection locked="0"/>
    </xf>
    <xf numFmtId="0" fontId="42" fillId="12" borderId="6" xfId="0" applyFont="1" applyFill="1" applyBorder="1" applyAlignment="1" applyProtection="1">
      <alignment horizontal="center" vertical="center" shrinkToFit="1"/>
      <protection locked="0"/>
    </xf>
    <xf numFmtId="0" fontId="42" fillId="12" borderId="112" xfId="0" applyFont="1" applyFill="1" applyBorder="1" applyAlignment="1" applyProtection="1">
      <alignment horizontal="center" vertical="center" shrinkToFit="1"/>
      <protection locked="0"/>
    </xf>
    <xf numFmtId="0" fontId="42" fillId="12" borderId="113" xfId="0" applyFont="1" applyFill="1" applyBorder="1" applyAlignment="1" applyProtection="1">
      <alignment horizontal="center" vertical="center" shrinkToFit="1"/>
      <protection locked="0"/>
    </xf>
    <xf numFmtId="0" fontId="42" fillId="8" borderId="35" xfId="0" applyFont="1" applyFill="1" applyBorder="1" applyAlignment="1" applyProtection="1">
      <alignment horizontal="center" vertical="center" shrinkToFit="1"/>
    </xf>
    <xf numFmtId="0" fontId="42" fillId="8" borderId="36" xfId="0" applyFont="1" applyFill="1" applyBorder="1" applyAlignment="1" applyProtection="1">
      <alignment horizontal="center" vertical="center" shrinkToFit="1"/>
    </xf>
    <xf numFmtId="0" fontId="42" fillId="10" borderId="13" xfId="0" applyFont="1" applyFill="1" applyBorder="1" applyAlignment="1" applyProtection="1">
      <alignment horizontal="center" vertical="center" shrinkToFit="1"/>
      <protection locked="0"/>
    </xf>
    <xf numFmtId="0" fontId="42" fillId="10" borderId="6" xfId="0" applyFont="1" applyFill="1" applyBorder="1" applyAlignment="1" applyProtection="1">
      <alignment horizontal="center" vertical="center" shrinkToFit="1"/>
      <protection locked="0"/>
    </xf>
    <xf numFmtId="0" fontId="42" fillId="10" borderId="42" xfId="0" applyFont="1" applyFill="1" applyBorder="1" applyAlignment="1" applyProtection="1">
      <alignment horizontal="center" vertical="center" shrinkToFit="1"/>
      <protection locked="0"/>
    </xf>
    <xf numFmtId="0" fontId="42" fillId="10" borderId="113" xfId="0" applyFont="1" applyFill="1" applyBorder="1" applyAlignment="1" applyProtection="1">
      <alignment horizontal="center" vertical="center" shrinkToFit="1"/>
      <protection locked="0"/>
    </xf>
    <xf numFmtId="0" fontId="42" fillId="0" borderId="112" xfId="0" applyFont="1" applyFill="1" applyBorder="1" applyAlignment="1" applyProtection="1">
      <alignment horizontal="center" vertical="center" shrinkToFit="1"/>
      <protection locked="0"/>
    </xf>
    <xf numFmtId="0" fontId="42" fillId="0" borderId="113" xfId="0" applyFont="1" applyFill="1" applyBorder="1" applyAlignment="1" applyProtection="1">
      <alignment horizontal="center" vertical="center" shrinkToFit="1"/>
      <protection locked="0"/>
    </xf>
    <xf numFmtId="0" fontId="42" fillId="0" borderId="114" xfId="0" applyFont="1" applyFill="1" applyBorder="1" applyAlignment="1" applyProtection="1">
      <alignment horizontal="center" vertical="center" shrinkToFit="1"/>
      <protection locked="0"/>
    </xf>
    <xf numFmtId="0" fontId="42" fillId="8" borderId="75" xfId="0" applyFont="1" applyFill="1" applyBorder="1" applyAlignment="1" applyProtection="1">
      <alignment horizontal="center" vertical="center" shrinkToFit="1"/>
    </xf>
    <xf numFmtId="0" fontId="42" fillId="8" borderId="50" xfId="0" applyFont="1" applyFill="1" applyBorder="1" applyAlignment="1" applyProtection="1">
      <alignment horizontal="center" vertical="center" shrinkToFit="1"/>
    </xf>
    <xf numFmtId="0" fontId="42" fillId="0" borderId="13" xfId="0" applyFont="1" applyFill="1" applyBorder="1" applyAlignment="1" applyProtection="1">
      <alignment horizontal="center" vertical="center" shrinkToFit="1"/>
      <protection locked="0"/>
    </xf>
    <xf numFmtId="0" fontId="42" fillId="0" borderId="42" xfId="0" applyFont="1" applyFill="1" applyBorder="1" applyAlignment="1" applyProtection="1">
      <alignment horizontal="center" vertical="center" shrinkToFit="1"/>
      <protection locked="0"/>
    </xf>
    <xf numFmtId="0" fontId="42" fillId="0" borderId="115" xfId="0" applyFont="1" applyFill="1" applyBorder="1" applyAlignment="1" applyProtection="1">
      <alignment horizontal="center" vertical="center" shrinkToFit="1"/>
      <protection locked="0"/>
    </xf>
    <xf numFmtId="0" fontId="42" fillId="8" borderId="37" xfId="0" applyFont="1" applyFill="1" applyBorder="1" applyAlignment="1" applyProtection="1">
      <alignment horizontal="center" vertical="center" shrinkToFit="1"/>
    </xf>
    <xf numFmtId="0" fontId="42" fillId="8" borderId="46" xfId="0" applyFont="1" applyFill="1" applyBorder="1" applyAlignment="1" applyProtection="1">
      <alignment horizontal="center" vertical="center" shrinkToFit="1"/>
    </xf>
    <xf numFmtId="0" fontId="42" fillId="8" borderId="2" xfId="0" applyFont="1" applyFill="1" applyBorder="1" applyAlignment="1" applyProtection="1">
      <alignment horizontal="center" vertical="center" shrinkToFit="1"/>
    </xf>
    <xf numFmtId="0" fontId="42" fillId="8" borderId="82" xfId="0" applyFont="1" applyFill="1" applyBorder="1" applyAlignment="1" applyProtection="1">
      <alignment horizontal="center" vertical="center" shrinkToFit="1"/>
    </xf>
    <xf numFmtId="0" fontId="42" fillId="8" borderId="84" xfId="0" applyFont="1" applyFill="1" applyBorder="1" applyAlignment="1" applyProtection="1">
      <alignment horizontal="center" vertical="center" shrinkToFit="1"/>
    </xf>
    <xf numFmtId="0" fontId="42" fillId="8" borderId="90" xfId="0" applyFont="1" applyFill="1" applyBorder="1" applyAlignment="1" applyProtection="1">
      <alignment horizontal="center" vertical="center" shrinkToFit="1"/>
    </xf>
    <xf numFmtId="0" fontId="42" fillId="8" borderId="10" xfId="0" applyFont="1" applyFill="1" applyBorder="1" applyAlignment="1" applyProtection="1">
      <alignment horizontal="center" vertical="center" shrinkToFit="1"/>
    </xf>
    <xf numFmtId="0" fontId="42" fillId="0" borderId="125" xfId="0" applyFont="1" applyFill="1" applyBorder="1" applyAlignment="1" applyProtection="1">
      <alignment horizontal="center" vertical="center" shrinkToFit="1"/>
      <protection locked="0"/>
    </xf>
    <xf numFmtId="0" fontId="42" fillId="0" borderId="126" xfId="0" applyFont="1" applyFill="1" applyBorder="1" applyAlignment="1" applyProtection="1">
      <alignment horizontal="center" vertical="center" shrinkToFit="1"/>
      <protection locked="0"/>
    </xf>
    <xf numFmtId="0" fontId="42" fillId="0" borderId="127" xfId="0" applyFont="1" applyFill="1" applyBorder="1" applyAlignment="1" applyProtection="1">
      <alignment horizontal="center" vertical="center" shrinkToFit="1"/>
      <protection locked="0"/>
    </xf>
    <xf numFmtId="0" fontId="42" fillId="0" borderId="128" xfId="0" applyFont="1" applyFill="1" applyBorder="1" applyAlignment="1" applyProtection="1">
      <alignment horizontal="center" vertical="center" shrinkToFit="1"/>
      <protection locked="0"/>
    </xf>
    <xf numFmtId="0" fontId="42" fillId="0" borderId="129" xfId="0" applyFont="1" applyFill="1" applyBorder="1" applyAlignment="1" applyProtection="1">
      <alignment horizontal="center" vertical="center" shrinkToFit="1"/>
      <protection locked="0"/>
    </xf>
    <xf numFmtId="0" fontId="42" fillId="0" borderId="130" xfId="0" applyFont="1" applyFill="1" applyBorder="1" applyAlignment="1" applyProtection="1">
      <alignment horizontal="center" vertical="center" shrinkToFit="1"/>
      <protection locked="0"/>
    </xf>
    <xf numFmtId="0" fontId="42" fillId="0" borderId="1" xfId="0" applyFont="1" applyFill="1" applyBorder="1" applyAlignment="1" applyProtection="1">
      <alignment horizontal="left" vertical="center" shrinkToFit="1"/>
    </xf>
    <xf numFmtId="0" fontId="42" fillId="0" borderId="122" xfId="0" applyFont="1" applyFill="1" applyBorder="1" applyAlignment="1" applyProtection="1">
      <alignment horizontal="center" vertical="center" shrinkToFit="1"/>
      <protection locked="0"/>
    </xf>
    <xf numFmtId="0" fontId="42" fillId="0" borderId="123" xfId="0" applyFont="1" applyFill="1" applyBorder="1" applyAlignment="1" applyProtection="1">
      <alignment horizontal="center" vertical="center" shrinkToFit="1"/>
      <protection locked="0"/>
    </xf>
    <xf numFmtId="0" fontId="42" fillId="0" borderId="124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</xf>
    <xf numFmtId="0" fontId="24" fillId="0" borderId="8" xfId="0" applyFont="1" applyFill="1" applyBorder="1" applyAlignment="1" applyProtection="1">
      <alignment horizontal="center" vertical="center" shrinkToFit="1"/>
    </xf>
    <xf numFmtId="0" fontId="42" fillId="0" borderId="9" xfId="0" applyFont="1" applyFill="1" applyBorder="1" applyAlignment="1" applyProtection="1">
      <alignment horizontal="left" vertical="center" shrinkToFit="1"/>
    </xf>
    <xf numFmtId="0" fontId="42" fillId="0" borderId="11" xfId="0" applyFont="1" applyFill="1" applyBorder="1" applyAlignment="1" applyProtection="1">
      <alignment horizontal="left" vertical="center" shrinkToFit="1"/>
    </xf>
    <xf numFmtId="0" fontId="42" fillId="0" borderId="12" xfId="0" applyFont="1" applyFill="1" applyBorder="1" applyAlignment="1" applyProtection="1">
      <alignment horizontal="left" vertical="center" shrinkToFit="1"/>
    </xf>
    <xf numFmtId="0" fontId="42" fillId="0" borderId="10" xfId="0" applyFont="1" applyFill="1" applyBorder="1" applyAlignment="1" applyProtection="1">
      <alignment horizontal="left" vertical="center" shrinkToFit="1"/>
    </xf>
    <xf numFmtId="0" fontId="42" fillId="0" borderId="3" xfId="0" applyFont="1" applyFill="1" applyBorder="1" applyAlignment="1" applyProtection="1">
      <alignment horizontal="left" vertical="center" shrinkToFit="1"/>
    </xf>
    <xf numFmtId="0" fontId="42" fillId="0" borderId="13" xfId="0" applyFont="1" applyFill="1" applyBorder="1" applyAlignment="1" applyProtection="1">
      <alignment horizontal="left" vertical="center" shrinkToFit="1"/>
    </xf>
    <xf numFmtId="0" fontId="40" fillId="0" borderId="83" xfId="0" applyFont="1" applyFill="1" applyBorder="1" applyAlignment="1" applyProtection="1">
      <alignment horizontal="center" vertical="center" shrinkToFit="1"/>
    </xf>
    <xf numFmtId="0" fontId="56" fillId="0" borderId="1" xfId="0" applyFont="1" applyFill="1" applyBorder="1" applyAlignment="1" applyProtection="1">
      <alignment horizontal="center" vertical="center" wrapText="1" shrinkToFit="1"/>
    </xf>
    <xf numFmtId="0" fontId="20" fillId="5" borderId="105" xfId="0" applyFont="1" applyFill="1" applyBorder="1" applyAlignment="1" applyProtection="1">
      <alignment horizontal="center" vertical="center" shrinkToFit="1"/>
    </xf>
    <xf numFmtId="0" fontId="20" fillId="5" borderId="1" xfId="0" applyFont="1" applyFill="1" applyBorder="1" applyAlignment="1" applyProtection="1">
      <alignment horizontal="center" vertical="center" shrinkToFit="1"/>
    </xf>
    <xf numFmtId="0" fontId="25" fillId="0" borderId="20" xfId="0" applyFont="1" applyFill="1" applyBorder="1" applyAlignment="1" applyProtection="1">
      <alignment horizontal="left" vertical="center" shrinkToFit="1"/>
    </xf>
    <xf numFmtId="0" fontId="25" fillId="0" borderId="21" xfId="0" applyFont="1" applyFill="1" applyBorder="1" applyAlignment="1" applyProtection="1">
      <alignment horizontal="left" vertical="center" shrinkToFit="1"/>
    </xf>
    <xf numFmtId="0" fontId="25" fillId="0" borderId="22" xfId="0" applyFont="1" applyFill="1" applyBorder="1" applyAlignment="1" applyProtection="1">
      <alignment horizontal="left" vertical="center" shrinkToFit="1"/>
    </xf>
    <xf numFmtId="0" fontId="25" fillId="0" borderId="27" xfId="0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25" fillId="0" borderId="28" xfId="0" applyFont="1" applyFill="1" applyBorder="1" applyAlignment="1" applyProtection="1">
      <alignment horizontal="left" vertical="center" shrinkToFit="1"/>
    </xf>
    <xf numFmtId="0" fontId="25" fillId="0" borderId="23" xfId="0" applyFont="1" applyFill="1" applyBorder="1" applyAlignment="1" applyProtection="1">
      <alignment horizontal="left" vertical="center" shrinkToFit="1"/>
    </xf>
    <xf numFmtId="0" fontId="25" fillId="0" borderId="24" xfId="0" applyFont="1" applyFill="1" applyBorder="1" applyAlignment="1" applyProtection="1">
      <alignment horizontal="left" vertical="center" shrinkToFit="1"/>
    </xf>
    <xf numFmtId="0" fontId="25" fillId="0" borderId="25" xfId="0" applyFont="1" applyFill="1" applyBorder="1" applyAlignment="1" applyProtection="1">
      <alignment horizontal="left" vertical="center" shrinkToFit="1"/>
    </xf>
    <xf numFmtId="0" fontId="58" fillId="0" borderId="1" xfId="0" applyFont="1" applyFill="1" applyBorder="1" applyAlignment="1" applyProtection="1">
      <alignment horizontal="center" vertical="center" wrapText="1" shrinkToFit="1"/>
    </xf>
    <xf numFmtId="0" fontId="57" fillId="0" borderId="31" xfId="0" applyFont="1" applyFill="1" applyBorder="1" applyAlignment="1" applyProtection="1">
      <alignment horizontal="center" vertical="center" shrinkToFit="1"/>
    </xf>
    <xf numFmtId="0" fontId="57" fillId="0" borderId="119" xfId="0" applyFont="1" applyFill="1" applyBorder="1" applyAlignment="1" applyProtection="1">
      <alignment horizontal="center" vertical="center" shrinkToFit="1"/>
    </xf>
    <xf numFmtId="0" fontId="57" fillId="0" borderId="33" xfId="0" applyFont="1" applyFill="1" applyBorder="1" applyAlignment="1" applyProtection="1">
      <alignment horizontal="center" vertical="center" shrinkToFit="1"/>
    </xf>
    <xf numFmtId="0" fontId="57" fillId="0" borderId="53" xfId="0" applyFont="1" applyFill="1" applyBorder="1" applyAlignment="1" applyProtection="1">
      <alignment horizontal="center" vertical="center" shrinkToFit="1"/>
    </xf>
    <xf numFmtId="0" fontId="57" fillId="0" borderId="30" xfId="0" applyFont="1" applyFill="1" applyBorder="1" applyAlignment="1" applyProtection="1">
      <alignment horizontal="center" vertical="center" shrinkToFit="1"/>
    </xf>
    <xf numFmtId="0" fontId="57" fillId="0" borderId="52" xfId="0" applyFont="1" applyFill="1" applyBorder="1" applyAlignment="1" applyProtection="1">
      <alignment horizontal="center" vertical="center" shrinkToFit="1"/>
    </xf>
    <xf numFmtId="0" fontId="55" fillId="0" borderId="33" xfId="0" applyFont="1" applyFill="1" applyBorder="1" applyAlignment="1" applyProtection="1">
      <alignment horizontal="center" vertical="center" shrinkToFit="1"/>
    </xf>
    <xf numFmtId="0" fontId="55" fillId="0" borderId="53" xfId="0" applyFont="1" applyFill="1" applyBorder="1" applyAlignment="1" applyProtection="1">
      <alignment horizontal="center" vertical="center" shrinkToFit="1"/>
    </xf>
    <xf numFmtId="0" fontId="55" fillId="0" borderId="31" xfId="0" applyFont="1" applyFill="1" applyBorder="1" applyAlignment="1" applyProtection="1">
      <alignment horizontal="center" vertical="center" shrinkToFit="1"/>
    </xf>
    <xf numFmtId="0" fontId="55" fillId="0" borderId="119" xfId="0" applyFont="1" applyFill="1" applyBorder="1" applyAlignment="1" applyProtection="1">
      <alignment horizontal="center" vertical="center" shrinkToFit="1"/>
    </xf>
    <xf numFmtId="0" fontId="55" fillId="0" borderId="54" xfId="0" applyFont="1" applyFill="1" applyBorder="1" applyAlignment="1" applyProtection="1">
      <alignment horizontal="center" vertical="center" shrinkToFit="1"/>
    </xf>
    <xf numFmtId="0" fontId="59" fillId="0" borderId="8" xfId="0" applyFont="1" applyFill="1" applyBorder="1" applyAlignment="1" applyProtection="1">
      <alignment horizontal="center" vertical="center" shrinkToFit="1"/>
    </xf>
    <xf numFmtId="0" fontId="59" fillId="0" borderId="1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59" fillId="0" borderId="51" xfId="0" applyFont="1" applyFill="1" applyBorder="1" applyAlignment="1" applyProtection="1">
      <alignment horizontal="center" vertical="center" shrinkToFit="1"/>
    </xf>
    <xf numFmtId="0" fontId="24" fillId="0" borderId="51" xfId="0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 applyProtection="1">
      <alignment horizontal="center" vertical="center" shrinkToFit="1"/>
    </xf>
    <xf numFmtId="0" fontId="59" fillId="0" borderId="2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57" fillId="0" borderId="34" xfId="0" applyFont="1" applyFill="1" applyBorder="1" applyAlignment="1" applyProtection="1">
      <alignment horizontal="center" vertical="center" shrinkToFit="1"/>
    </xf>
    <xf numFmtId="0" fontId="57" fillId="0" borderId="16" xfId="0" applyFont="1" applyFill="1" applyBorder="1" applyAlignment="1" applyProtection="1">
      <alignment horizontal="center" vertical="center" shrinkToFit="1"/>
    </xf>
    <xf numFmtId="0" fontId="57" fillId="0" borderId="32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57" fillId="0" borderId="13" xfId="0" applyFont="1" applyFill="1" applyBorder="1" applyAlignment="1" applyProtection="1">
      <alignment horizontal="center" vertical="center" shrinkToFit="1"/>
    </xf>
    <xf numFmtId="0" fontId="57" fillId="0" borderId="6" xfId="0" applyFont="1" applyFill="1" applyBorder="1" applyAlignment="1" applyProtection="1">
      <alignment horizontal="center" vertical="center" shrinkToFit="1"/>
    </xf>
    <xf numFmtId="0" fontId="57" fillId="0" borderId="10" xfId="0" applyFont="1" applyFill="1" applyBorder="1" applyAlignment="1" applyProtection="1">
      <alignment horizontal="center" vertical="center" shrinkToFit="1"/>
    </xf>
    <xf numFmtId="0" fontId="15" fillId="5" borderId="14" xfId="0" applyFont="1" applyFill="1" applyBorder="1" applyAlignment="1" applyProtection="1">
      <alignment horizontal="center" vertical="center" shrinkToFit="1"/>
    </xf>
    <xf numFmtId="0" fontId="15" fillId="5" borderId="15" xfId="0" applyFont="1" applyFill="1" applyBorder="1" applyAlignment="1" applyProtection="1">
      <alignment horizontal="center" vertical="center" shrinkToFit="1"/>
    </xf>
    <xf numFmtId="0" fontId="15" fillId="5" borderId="19" xfId="0" applyFont="1" applyFill="1" applyBorder="1" applyAlignment="1" applyProtection="1">
      <alignment horizontal="center" vertical="center" shrinkToFit="1"/>
    </xf>
    <xf numFmtId="0" fontId="55" fillId="0" borderId="16" xfId="0" applyFont="1" applyFill="1" applyBorder="1" applyAlignment="1" applyProtection="1">
      <alignment horizontal="center" vertical="center" shrinkToFit="1"/>
    </xf>
    <xf numFmtId="0" fontId="55" fillId="0" borderId="32" xfId="0" applyFont="1" applyFill="1" applyBorder="1" applyAlignment="1" applyProtection="1">
      <alignment horizontal="center" vertical="center" shrinkToFit="1"/>
    </xf>
    <xf numFmtId="0" fontId="55" fillId="0" borderId="58" xfId="0" applyFont="1" applyFill="1" applyBorder="1" applyAlignment="1" applyProtection="1">
      <alignment horizontal="center" vertical="center" shrinkToFit="1"/>
    </xf>
    <xf numFmtId="0" fontId="55" fillId="0" borderId="34" xfId="0" applyFont="1" applyFill="1" applyBorder="1" applyAlignment="1" applyProtection="1">
      <alignment horizontal="center" vertical="center" shrinkToFit="1"/>
    </xf>
    <xf numFmtId="0" fontId="20" fillId="5" borderId="15" xfId="0" applyFont="1" applyFill="1" applyBorder="1" applyAlignment="1" applyProtection="1">
      <alignment horizontal="center" vertical="center" shrinkToFit="1"/>
    </xf>
    <xf numFmtId="0" fontId="20" fillId="5" borderId="19" xfId="0" applyFont="1" applyFill="1" applyBorder="1" applyAlignment="1" applyProtection="1">
      <alignment horizontal="center" vertical="center" shrinkToFit="1"/>
    </xf>
    <xf numFmtId="0" fontId="20" fillId="5" borderId="59" xfId="0" applyFont="1" applyFill="1" applyBorder="1" applyAlignment="1" applyProtection="1">
      <alignment horizontal="center" vertical="center" shrinkToFit="1"/>
    </xf>
    <xf numFmtId="0" fontId="20" fillId="5" borderId="17" xfId="0" applyFont="1" applyFill="1" applyBorder="1" applyAlignment="1" applyProtection="1">
      <alignment horizontal="center" vertical="center" shrinkToFit="1"/>
    </xf>
    <xf numFmtId="0" fontId="55" fillId="0" borderId="30" xfId="0" applyFont="1" applyFill="1" applyBorder="1" applyAlignment="1" applyProtection="1">
      <alignment horizontal="center" vertical="center" shrinkToFit="1"/>
    </xf>
    <xf numFmtId="0" fontId="55" fillId="0" borderId="4" xfId="0" applyFont="1" applyFill="1" applyBorder="1" applyAlignment="1" applyProtection="1">
      <alignment horizontal="center" vertical="center" shrinkToFit="1"/>
    </xf>
    <xf numFmtId="0" fontId="55" fillId="0" borderId="9" xfId="0" applyFont="1" applyFill="1" applyBorder="1" applyAlignment="1" applyProtection="1">
      <alignment horizontal="center" vertical="center" shrinkToFit="1"/>
    </xf>
    <xf numFmtId="0" fontId="55" fillId="0" borderId="52" xfId="0" applyFont="1" applyFill="1" applyBorder="1" applyAlignment="1" applyProtection="1">
      <alignment horizontal="center" vertical="center" shrinkToFit="1"/>
    </xf>
    <xf numFmtId="0" fontId="55" fillId="0" borderId="57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2" fillId="4" borderId="1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16" fillId="5" borderId="61" xfId="0" applyFont="1" applyFill="1" applyBorder="1" applyAlignment="1" applyProtection="1">
      <alignment horizontal="center" vertical="center" shrinkToFit="1"/>
    </xf>
    <xf numFmtId="0" fontId="16" fillId="5" borderId="11" xfId="0" applyFont="1" applyFill="1" applyBorder="1" applyAlignment="1" applyProtection="1">
      <alignment horizontal="center" vertical="center" shrinkToFit="1"/>
    </xf>
    <xf numFmtId="0" fontId="16" fillId="5" borderId="12" xfId="0" applyFont="1" applyFill="1" applyBorder="1" applyAlignment="1" applyProtection="1">
      <alignment horizontal="center" vertical="center" shrinkToFit="1"/>
    </xf>
    <xf numFmtId="0" fontId="16" fillId="5" borderId="62" xfId="0" applyFont="1" applyFill="1" applyBorder="1" applyAlignment="1" applyProtection="1">
      <alignment horizontal="center" vertical="center" shrinkToFit="1"/>
    </xf>
    <xf numFmtId="0" fontId="16" fillId="5" borderId="24" xfId="0" applyFont="1" applyFill="1" applyBorder="1" applyAlignment="1" applyProtection="1">
      <alignment horizontal="center" vertical="center" shrinkToFit="1"/>
    </xf>
    <xf numFmtId="0" fontId="16" fillId="5" borderId="42" xfId="0" applyFont="1" applyFill="1" applyBorder="1" applyAlignment="1" applyProtection="1">
      <alignment horizontal="center" vertical="center" shrinkToFit="1"/>
    </xf>
    <xf numFmtId="0" fontId="55" fillId="0" borderId="55" xfId="0" applyFont="1" applyFill="1" applyBorder="1" applyAlignment="1" applyProtection="1">
      <alignment horizontal="center" vertical="center" shrinkToFit="1"/>
    </xf>
    <xf numFmtId="0" fontId="55" fillId="0" borderId="56" xfId="0" applyFont="1" applyFill="1" applyBorder="1" applyAlignment="1" applyProtection="1">
      <alignment horizontal="center" vertical="center" shrinkToFit="1"/>
    </xf>
    <xf numFmtId="0" fontId="55" fillId="0" borderId="117" xfId="0" applyFont="1" applyFill="1" applyBorder="1" applyAlignment="1" applyProtection="1">
      <alignment horizontal="center" vertical="center" shrinkToFit="1"/>
    </xf>
    <xf numFmtId="0" fontId="57" fillId="0" borderId="12" xfId="0" applyFont="1" applyFill="1" applyBorder="1" applyAlignment="1" applyProtection="1">
      <alignment horizontal="center" vertical="center" shrinkToFit="1"/>
    </xf>
    <xf numFmtId="0" fontId="57" fillId="0" borderId="4" xfId="0" applyFont="1" applyFill="1" applyBorder="1" applyAlignment="1" applyProtection="1">
      <alignment horizontal="center" vertical="center" shrinkToFit="1"/>
    </xf>
    <xf numFmtId="0" fontId="57" fillId="0" borderId="9" xfId="0" applyFont="1" applyFill="1" applyBorder="1" applyAlignment="1" applyProtection="1">
      <alignment horizontal="center" vertical="center" shrinkToFit="1"/>
    </xf>
    <xf numFmtId="0" fontId="20" fillId="5" borderId="18" xfId="0" applyFont="1" applyFill="1" applyBorder="1" applyAlignment="1" applyProtection="1">
      <alignment horizontal="center" vertical="center" shrinkToFit="1"/>
    </xf>
    <xf numFmtId="0" fontId="55" fillId="0" borderId="12" xfId="0" applyFont="1" applyFill="1" applyBorder="1" applyAlignment="1" applyProtection="1">
      <alignment horizontal="center" vertical="center" shrinkToFit="1"/>
    </xf>
    <xf numFmtId="0" fontId="22" fillId="4" borderId="20" xfId="0" applyFont="1" applyFill="1" applyBorder="1" applyAlignment="1" applyProtection="1">
      <alignment horizontal="left" vertical="center" wrapText="1"/>
    </xf>
    <xf numFmtId="0" fontId="22" fillId="4" borderId="21" xfId="0" applyFont="1" applyFill="1" applyBorder="1" applyAlignment="1" applyProtection="1">
      <alignment horizontal="left" vertical="center" wrapText="1"/>
    </xf>
    <xf numFmtId="0" fontId="22" fillId="4" borderId="22" xfId="0" applyFont="1" applyFill="1" applyBorder="1" applyAlignment="1" applyProtection="1">
      <alignment horizontal="left" vertical="center" wrapText="1"/>
    </xf>
    <xf numFmtId="0" fontId="22" fillId="4" borderId="23" xfId="0" applyFont="1" applyFill="1" applyBorder="1" applyAlignment="1" applyProtection="1">
      <alignment horizontal="left" vertical="center" wrapText="1"/>
    </xf>
    <xf numFmtId="0" fontId="22" fillId="4" borderId="24" xfId="0" applyFont="1" applyFill="1" applyBorder="1" applyAlignment="1" applyProtection="1">
      <alignment horizontal="left" vertical="center" wrapText="1"/>
    </xf>
    <xf numFmtId="0" fontId="22" fillId="4" borderId="25" xfId="0" applyFont="1" applyFill="1" applyBorder="1" applyAlignment="1" applyProtection="1">
      <alignment horizontal="left" vertical="center" wrapText="1"/>
    </xf>
    <xf numFmtId="0" fontId="20" fillId="5" borderId="104" xfId="0" applyFont="1" applyFill="1" applyBorder="1" applyAlignment="1" applyProtection="1">
      <alignment horizontal="center" vertical="center" shrinkToFit="1"/>
    </xf>
    <xf numFmtId="0" fontId="55" fillId="0" borderId="118" xfId="0" applyFont="1" applyFill="1" applyBorder="1" applyAlignment="1" applyProtection="1">
      <alignment horizontal="center" vertical="center" shrinkToFit="1"/>
    </xf>
    <xf numFmtId="0" fontId="55" fillId="0" borderId="13" xfId="0" applyFont="1" applyFill="1" applyBorder="1" applyAlignment="1" applyProtection="1">
      <alignment horizontal="center" vertical="center" shrinkToFit="1"/>
    </xf>
    <xf numFmtId="0" fontId="55" fillId="0" borderId="6" xfId="0" applyFont="1" applyFill="1" applyBorder="1" applyAlignment="1" applyProtection="1">
      <alignment horizontal="center" vertical="center" shrinkToFit="1"/>
    </xf>
    <xf numFmtId="0" fontId="55" fillId="0" borderId="10" xfId="0" applyFont="1" applyFill="1" applyBorder="1" applyAlignment="1" applyProtection="1">
      <alignment horizontal="center" vertical="center" shrinkToFit="1"/>
    </xf>
    <xf numFmtId="0" fontId="27" fillId="0" borderId="4" xfId="0" applyFont="1" applyFill="1" applyBorder="1" applyAlignment="1" applyProtection="1">
      <alignment horizontal="center" vertical="center" textRotation="255" shrinkToFit="1"/>
    </xf>
    <xf numFmtId="0" fontId="27" fillId="0" borderId="5" xfId="0" applyFont="1" applyFill="1" applyBorder="1" applyAlignment="1" applyProtection="1">
      <alignment horizontal="center" vertical="center" textRotation="255" shrinkToFit="1"/>
    </xf>
    <xf numFmtId="0" fontId="27" fillId="0" borderId="6" xfId="0" applyFont="1" applyFill="1" applyBorder="1" applyAlignment="1" applyProtection="1">
      <alignment horizontal="center" vertical="center" textRotation="255" shrinkToFit="1"/>
    </xf>
    <xf numFmtId="0" fontId="28" fillId="0" borderId="4" xfId="0" applyFont="1" applyFill="1" applyBorder="1" applyAlignment="1" applyProtection="1">
      <alignment horizontal="center" vertical="center" textRotation="255" shrinkToFit="1"/>
    </xf>
    <xf numFmtId="0" fontId="28" fillId="0" borderId="5" xfId="0" applyFont="1" applyFill="1" applyBorder="1" applyAlignment="1" applyProtection="1">
      <alignment horizontal="center" vertical="center" textRotation="255" shrinkToFit="1"/>
    </xf>
    <xf numFmtId="0" fontId="28" fillId="0" borderId="6" xfId="0" applyFont="1" applyFill="1" applyBorder="1" applyAlignment="1" applyProtection="1">
      <alignment horizontal="center" vertical="center" textRotation="255" shrinkToFit="1"/>
    </xf>
    <xf numFmtId="0" fontId="17" fillId="5" borderId="14" xfId="0" applyFont="1" applyFill="1" applyBorder="1" applyAlignment="1" applyProtection="1">
      <alignment horizontal="center" vertical="center" shrinkToFit="1"/>
    </xf>
    <xf numFmtId="0" fontId="17" fillId="5" borderId="15" xfId="0" applyFont="1" applyFill="1" applyBorder="1" applyAlignment="1" applyProtection="1">
      <alignment horizontal="center" vertical="center" shrinkToFit="1"/>
    </xf>
    <xf numFmtId="0" fontId="17" fillId="5" borderId="105" xfId="0" applyFont="1" applyFill="1" applyBorder="1" applyAlignment="1" applyProtection="1">
      <alignment horizontal="center" vertical="center" shrinkToFit="1"/>
    </xf>
    <xf numFmtId="0" fontId="31" fillId="6" borderId="2" xfId="0" applyFont="1" applyFill="1" applyBorder="1" applyAlignment="1" applyProtection="1">
      <alignment horizontal="left" vertical="center" shrinkToFit="1"/>
    </xf>
    <xf numFmtId="0" fontId="31" fillId="6" borderId="7" xfId="0" applyFont="1" applyFill="1" applyBorder="1" applyAlignment="1" applyProtection="1">
      <alignment horizontal="left" vertical="center" shrinkToFit="1"/>
    </xf>
    <xf numFmtId="0" fontId="31" fillId="6" borderId="8" xfId="0" applyFont="1" applyFill="1" applyBorder="1" applyAlignment="1" applyProtection="1">
      <alignment horizontal="left" vertical="center" shrinkToFit="1"/>
    </xf>
    <xf numFmtId="0" fontId="39" fillId="7" borderId="2" xfId="0" applyFont="1" applyFill="1" applyBorder="1" applyAlignment="1" applyProtection="1">
      <alignment horizontal="left" vertical="center" shrinkToFit="1"/>
    </xf>
    <xf numFmtId="0" fontId="39" fillId="7" borderId="7" xfId="0" applyFont="1" applyFill="1" applyBorder="1" applyAlignment="1" applyProtection="1">
      <alignment horizontal="left" vertical="center" shrinkToFit="1"/>
    </xf>
    <xf numFmtId="0" fontId="39" fillId="7" borderId="8" xfId="0" applyFont="1" applyFill="1" applyBorder="1" applyAlignment="1" applyProtection="1">
      <alignment horizontal="left" vertical="center" shrinkToFit="1"/>
    </xf>
    <xf numFmtId="0" fontId="31" fillId="6" borderId="106" xfId="0" applyFont="1" applyFill="1" applyBorder="1" applyAlignment="1" applyProtection="1">
      <alignment horizontal="left" vertical="center" shrinkToFit="1"/>
    </xf>
    <xf numFmtId="0" fontId="31" fillId="6" borderId="107" xfId="0" applyFont="1" applyFill="1" applyBorder="1" applyAlignment="1" applyProtection="1">
      <alignment horizontal="left" vertical="center" shrinkToFit="1"/>
    </xf>
    <xf numFmtId="0" fontId="31" fillId="6" borderId="108" xfId="0" applyFont="1" applyFill="1" applyBorder="1" applyAlignment="1" applyProtection="1">
      <alignment horizontal="left" vertical="center" shrinkToFit="1"/>
    </xf>
    <xf numFmtId="0" fontId="39" fillId="7" borderId="109" xfId="0" applyFont="1" applyFill="1" applyBorder="1" applyAlignment="1" applyProtection="1">
      <alignment horizontal="left" vertical="center" shrinkToFit="1"/>
    </xf>
    <xf numFmtId="0" fontId="39" fillId="7" borderId="110" xfId="0" applyFont="1" applyFill="1" applyBorder="1" applyAlignment="1" applyProtection="1">
      <alignment horizontal="left" vertical="center" shrinkToFit="1"/>
    </xf>
    <xf numFmtId="0" fontId="39" fillId="7" borderId="111" xfId="0" applyFont="1" applyFill="1" applyBorder="1" applyAlignment="1" applyProtection="1">
      <alignment horizontal="left" vertical="center" shrinkToFit="1"/>
    </xf>
    <xf numFmtId="0" fontId="37" fillId="0" borderId="64" xfId="0" applyFont="1" applyBorder="1" applyAlignment="1" applyProtection="1">
      <alignment horizontal="center" vertical="center"/>
    </xf>
    <xf numFmtId="0" fontId="37" fillId="0" borderId="65" xfId="0" applyFont="1" applyBorder="1" applyAlignment="1" applyProtection="1">
      <alignment horizontal="center" vertical="center"/>
    </xf>
    <xf numFmtId="0" fontId="37" fillId="0" borderId="67" xfId="0" applyFont="1" applyBorder="1" applyAlignment="1" applyProtection="1">
      <alignment horizontal="center" vertical="center"/>
    </xf>
    <xf numFmtId="0" fontId="37" fillId="0" borderId="68" xfId="0" applyFont="1" applyBorder="1" applyAlignment="1" applyProtection="1">
      <alignment horizontal="center" vertical="center"/>
    </xf>
    <xf numFmtId="0" fontId="38" fillId="0" borderId="70" xfId="0" applyFont="1" applyBorder="1" applyAlignment="1" applyProtection="1">
      <alignment horizontal="center" vertical="center" shrinkToFit="1"/>
    </xf>
    <xf numFmtId="0" fontId="38" fillId="0" borderId="71" xfId="0" applyFont="1" applyBorder="1" applyAlignment="1" applyProtection="1">
      <alignment horizontal="center" vertical="center" shrinkToFit="1"/>
    </xf>
    <xf numFmtId="0" fontId="38" fillId="0" borderId="73" xfId="0" applyFont="1" applyBorder="1" applyAlignment="1" applyProtection="1">
      <alignment horizontal="center" vertical="center" shrinkToFit="1"/>
    </xf>
    <xf numFmtId="0" fontId="38" fillId="0" borderId="74" xfId="0" applyFont="1" applyBorder="1" applyAlignment="1" applyProtection="1">
      <alignment horizontal="center" vertical="center" shrinkToFit="1"/>
    </xf>
    <xf numFmtId="0" fontId="37" fillId="0" borderId="63" xfId="0" applyFont="1" applyBorder="1" applyAlignment="1" applyProtection="1">
      <alignment horizontal="center" vertical="center" shrinkToFit="1"/>
    </xf>
    <xf numFmtId="0" fontId="37" fillId="0" borderId="64" xfId="0" applyFont="1" applyBorder="1" applyAlignment="1" applyProtection="1">
      <alignment horizontal="center" vertical="center" shrinkToFit="1"/>
    </xf>
    <xf numFmtId="0" fontId="37" fillId="0" borderId="66" xfId="0" applyFont="1" applyBorder="1" applyAlignment="1" applyProtection="1">
      <alignment horizontal="center" vertical="center" shrinkToFit="1"/>
    </xf>
    <xf numFmtId="0" fontId="37" fillId="0" borderId="67" xfId="0" applyFont="1" applyBorder="1" applyAlignment="1" applyProtection="1">
      <alignment horizontal="center" vertical="center" shrinkToFit="1"/>
    </xf>
    <xf numFmtId="0" fontId="39" fillId="0" borderId="69" xfId="0" applyFont="1" applyBorder="1" applyAlignment="1" applyProtection="1">
      <alignment horizontal="center" vertical="center" shrinkToFit="1"/>
    </xf>
    <xf numFmtId="0" fontId="39" fillId="0" borderId="70" xfId="0" applyFont="1" applyBorder="1" applyAlignment="1" applyProtection="1">
      <alignment horizontal="center" vertical="center" shrinkToFit="1"/>
    </xf>
    <xf numFmtId="0" fontId="39" fillId="0" borderId="72" xfId="0" applyFont="1" applyBorder="1" applyAlignment="1" applyProtection="1">
      <alignment horizontal="center" vertical="center" shrinkToFit="1"/>
    </xf>
    <xf numFmtId="0" fontId="39" fillId="0" borderId="73" xfId="0" applyFont="1" applyBorder="1" applyAlignment="1" applyProtection="1">
      <alignment horizontal="center" vertical="center" shrinkToFit="1"/>
    </xf>
    <xf numFmtId="0" fontId="39" fillId="0" borderId="70" xfId="0" applyFont="1" applyBorder="1" applyAlignment="1" applyProtection="1">
      <alignment horizontal="center" vertical="center"/>
    </xf>
    <xf numFmtId="0" fontId="39" fillId="0" borderId="71" xfId="0" applyFont="1" applyBorder="1" applyAlignment="1" applyProtection="1">
      <alignment horizontal="center" vertical="center"/>
    </xf>
    <xf numFmtId="0" fontId="39" fillId="0" borderId="73" xfId="0" applyFont="1" applyBorder="1" applyAlignment="1" applyProtection="1">
      <alignment horizontal="center" vertical="center"/>
    </xf>
    <xf numFmtId="0" fontId="39" fillId="0" borderId="74" xfId="0" applyFont="1" applyBorder="1" applyAlignment="1" applyProtection="1">
      <alignment horizontal="center" vertical="center"/>
    </xf>
    <xf numFmtId="0" fontId="53" fillId="0" borderId="1" xfId="0" applyFont="1" applyFill="1" applyBorder="1" applyAlignment="1" applyProtection="1">
      <alignment horizontal="left" vertical="center"/>
    </xf>
    <xf numFmtId="0" fontId="35" fillId="0" borderId="64" xfId="0" applyFont="1" applyBorder="1" applyAlignment="1" applyProtection="1">
      <alignment horizontal="center" vertical="center" shrinkToFit="1"/>
    </xf>
    <xf numFmtId="0" fontId="35" fillId="0" borderId="65" xfId="0" applyFont="1" applyBorder="1" applyAlignment="1" applyProtection="1">
      <alignment horizontal="center" vertical="center" shrinkToFit="1"/>
    </xf>
    <xf numFmtId="0" fontId="35" fillId="0" borderId="67" xfId="0" applyFont="1" applyBorder="1" applyAlignment="1" applyProtection="1">
      <alignment horizontal="center" vertical="center" shrinkToFit="1"/>
    </xf>
    <xf numFmtId="0" fontId="35" fillId="0" borderId="68" xfId="0" applyFont="1" applyBorder="1" applyAlignment="1" applyProtection="1">
      <alignment horizontal="center" vertical="center" shrinkToFit="1"/>
    </xf>
    <xf numFmtId="0" fontId="35" fillId="0" borderId="63" xfId="0" applyFont="1" applyBorder="1" applyAlignment="1" applyProtection="1">
      <alignment horizontal="center" vertical="center" shrinkToFit="1"/>
    </xf>
    <xf numFmtId="0" fontId="35" fillId="0" borderId="66" xfId="0" applyFont="1" applyBorder="1" applyAlignment="1" applyProtection="1">
      <alignment horizontal="center" vertical="center" shrinkToFit="1"/>
    </xf>
    <xf numFmtId="0" fontId="31" fillId="0" borderId="6" xfId="0" applyFont="1" applyFill="1" applyBorder="1" applyAlignment="1" applyProtection="1">
      <alignment horizontal="center" vertical="center" shrinkToFit="1"/>
      <protection locked="0"/>
    </xf>
    <xf numFmtId="0" fontId="31" fillId="4" borderId="6" xfId="0" applyFont="1" applyFill="1" applyBorder="1" applyAlignment="1" applyProtection="1">
      <alignment horizontal="center" vertical="center" shrinkToFit="1"/>
    </xf>
    <xf numFmtId="0" fontId="31" fillId="4" borderId="4" xfId="0" applyFont="1" applyFill="1" applyBorder="1" applyAlignment="1" applyProtection="1">
      <alignment horizontal="center" vertical="center" shrinkToFit="1"/>
    </xf>
    <xf numFmtId="0" fontId="31" fillId="4" borderId="26" xfId="0" applyFont="1" applyFill="1" applyBorder="1" applyAlignment="1" applyProtection="1">
      <alignment horizontal="center" vertical="center" shrinkToFit="1"/>
    </xf>
    <xf numFmtId="0" fontId="31" fillId="0" borderId="26" xfId="0" applyFont="1" applyFill="1" applyBorder="1" applyAlignment="1" applyProtection="1">
      <alignment horizontal="center" vertical="center" shrinkToFit="1"/>
      <protection locked="0"/>
    </xf>
    <xf numFmtId="0" fontId="53" fillId="0" borderId="6" xfId="0" applyFont="1" applyFill="1" applyBorder="1" applyAlignment="1" applyProtection="1">
      <alignment horizontal="left" vertical="center"/>
    </xf>
    <xf numFmtId="0" fontId="31" fillId="0" borderId="4" xfId="0" applyFont="1" applyFill="1" applyBorder="1" applyAlignment="1" applyProtection="1">
      <alignment horizontal="center" vertical="center" shrinkToFit="1"/>
      <protection locked="0"/>
    </xf>
    <xf numFmtId="0" fontId="31" fillId="3" borderId="1" xfId="0" applyFont="1" applyFill="1" applyBorder="1" applyAlignment="1" applyProtection="1">
      <alignment horizontal="center" vertical="center"/>
    </xf>
    <xf numFmtId="0" fontId="31" fillId="3" borderId="2" xfId="0" applyFont="1" applyFill="1" applyBorder="1" applyAlignment="1" applyProtection="1">
      <alignment horizontal="left" vertical="center"/>
    </xf>
    <xf numFmtId="0" fontId="31" fillId="3" borderId="7" xfId="0" applyFont="1" applyFill="1" applyBorder="1" applyAlignment="1" applyProtection="1">
      <alignment horizontal="left" vertical="center"/>
    </xf>
    <xf numFmtId="0" fontId="31" fillId="3" borderId="8" xfId="0" applyFont="1" applyFill="1" applyBorder="1" applyAlignment="1" applyProtection="1">
      <alignment horizontal="left" vertical="center"/>
    </xf>
    <xf numFmtId="0" fontId="38" fillId="0" borderId="69" xfId="0" applyFont="1" applyBorder="1" applyAlignment="1" applyProtection="1">
      <alignment horizontal="center" vertical="center" shrinkToFit="1"/>
    </xf>
    <xf numFmtId="0" fontId="38" fillId="0" borderId="72" xfId="0" applyFont="1" applyBorder="1" applyAlignment="1" applyProtection="1">
      <alignment horizontal="center" vertical="center" shrinkToFit="1"/>
    </xf>
    <xf numFmtId="0" fontId="32" fillId="5" borderId="10" xfId="0" applyFont="1" applyFill="1" applyBorder="1" applyAlignment="1" applyProtection="1">
      <alignment horizontal="center" vertical="center" shrinkToFit="1"/>
    </xf>
    <xf numFmtId="0" fontId="32" fillId="5" borderId="3" xfId="0" applyFont="1" applyFill="1" applyBorder="1" applyAlignment="1" applyProtection="1">
      <alignment horizontal="center" vertical="center" shrinkToFit="1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left" vertical="center" shrinkToFit="1"/>
    </xf>
    <xf numFmtId="0" fontId="31" fillId="3" borderId="1" xfId="0" applyFont="1" applyFill="1" applyBorder="1" applyAlignment="1" applyProtection="1">
      <alignment horizontal="left" vertical="center"/>
    </xf>
    <xf numFmtId="0" fontId="46" fillId="0" borderId="131" xfId="0" applyFont="1" applyFill="1" applyBorder="1" applyAlignment="1" applyProtection="1">
      <alignment horizontal="center" vertical="center" shrinkToFit="1"/>
    </xf>
    <xf numFmtId="0" fontId="46" fillId="0" borderId="0" xfId="0" applyFont="1" applyFill="1" applyAlignment="1" applyProtection="1">
      <alignment horizontal="center" vertical="center" shrinkToFit="1"/>
    </xf>
    <xf numFmtId="0" fontId="46" fillId="0" borderId="28" xfId="0" applyFont="1" applyFill="1" applyBorder="1" applyAlignment="1" applyProtection="1">
      <alignment horizontal="center" vertical="center" shrinkToFit="1"/>
    </xf>
    <xf numFmtId="38" fontId="42" fillId="0" borderId="132" xfId="2" applyFont="1" applyFill="1" applyBorder="1" applyAlignment="1" applyProtection="1">
      <alignment horizontal="center" vertical="center" shrinkToFit="1"/>
    </xf>
    <xf numFmtId="38" fontId="42" fillId="0" borderId="133" xfId="2" applyFont="1" applyFill="1" applyBorder="1" applyAlignment="1" applyProtection="1">
      <alignment horizontal="center" vertical="center" shrinkToFit="1"/>
    </xf>
    <xf numFmtId="38" fontId="42" fillId="0" borderId="134" xfId="2" applyFont="1" applyFill="1" applyBorder="1" applyAlignment="1" applyProtection="1">
      <alignment horizontal="center" vertical="center" shrinkToFit="1"/>
    </xf>
    <xf numFmtId="38" fontId="42" fillId="0" borderId="135" xfId="2" applyFont="1" applyFill="1" applyBorder="1" applyAlignment="1" applyProtection="1">
      <alignment horizontal="center" vertical="center" shrinkToFit="1"/>
    </xf>
    <xf numFmtId="38" fontId="42" fillId="0" borderId="136" xfId="2" applyFont="1" applyFill="1" applyBorder="1" applyAlignment="1" applyProtection="1">
      <alignment horizontal="center" vertical="center" shrinkToFit="1"/>
    </xf>
    <xf numFmtId="38" fontId="42" fillId="0" borderId="137" xfId="2" applyFont="1" applyFill="1" applyBorder="1" applyAlignment="1" applyProtection="1">
      <alignment horizontal="center" vertical="center" shrinkToFit="1"/>
    </xf>
    <xf numFmtId="38" fontId="42" fillId="0" borderId="35" xfId="2" applyFont="1" applyFill="1" applyBorder="1" applyAlignment="1" applyProtection="1">
      <alignment horizontal="center" vertical="center" shrinkToFit="1"/>
    </xf>
    <xf numFmtId="38" fontId="42" fillId="0" borderId="36" xfId="2" applyFont="1" applyFill="1" applyBorder="1" applyAlignment="1" applyProtection="1">
      <alignment horizontal="center" vertical="center" shrinkToFit="1"/>
    </xf>
    <xf numFmtId="38" fontId="42" fillId="0" borderId="50" xfId="2" applyFont="1" applyFill="1" applyBorder="1" applyAlignment="1" applyProtection="1">
      <alignment horizontal="center" vertical="center" shrinkToFit="1"/>
    </xf>
    <xf numFmtId="0" fontId="41" fillId="4" borderId="24" xfId="0" applyFont="1" applyFill="1" applyBorder="1" applyAlignment="1" applyProtection="1">
      <alignment horizontal="left" shrinkToFit="1"/>
    </xf>
    <xf numFmtId="0" fontId="42" fillId="0" borderId="138" xfId="0" applyFont="1" applyFill="1" applyBorder="1" applyAlignment="1" applyProtection="1">
      <alignment horizontal="center" vertical="center" shrinkToFit="1"/>
      <protection locked="0"/>
    </xf>
    <xf numFmtId="0" fontId="42" fillId="0" borderId="139" xfId="0" applyFont="1" applyFill="1" applyBorder="1" applyAlignment="1" applyProtection="1">
      <alignment horizontal="center" vertical="center" shrinkToFit="1"/>
      <protection locked="0"/>
    </xf>
    <xf numFmtId="0" fontId="42" fillId="0" borderId="140" xfId="0" applyFont="1" applyFill="1" applyBorder="1" applyAlignment="1" applyProtection="1">
      <alignment horizontal="center" vertical="center" shrinkToFit="1"/>
      <protection locked="0"/>
    </xf>
  </cellXfs>
  <cellStyles count="7">
    <cellStyle name="ハイパーリンク" xfId="6" builtinId="8"/>
    <cellStyle name="ハイパーリンク 2" xfId="1"/>
    <cellStyle name="桁区切り" xfId="2" builtinId="6"/>
    <cellStyle name="通貨" xfId="3" builtinId="7"/>
    <cellStyle name="標準" xfId="0" builtinId="0"/>
    <cellStyle name="標準 3" xfId="4"/>
    <cellStyle name="標準_開催要項等" xfId="5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IB169"/>
  <sheetViews>
    <sheetView showGridLines="0" topLeftCell="A7" zoomScale="115" zoomScaleNormal="115" zoomScaleSheetLayoutView="85" workbookViewId="0">
      <selection activeCell="H26" sqref="H26:I27"/>
    </sheetView>
  </sheetViews>
  <sheetFormatPr defaultColWidth="0" defaultRowHeight="13.2" zeroHeight="1"/>
  <cols>
    <col min="1" max="10" width="1.88671875" style="75" customWidth="1"/>
    <col min="11" max="18" width="1.88671875" style="77" customWidth="1"/>
    <col min="19" max="19" width="1.88671875" style="75" customWidth="1"/>
    <col min="20" max="20" width="1.88671875" style="77" customWidth="1"/>
    <col min="21" max="26" width="1.33203125" style="77" customWidth="1"/>
    <col min="27" max="27" width="1.44140625" style="77" customWidth="1"/>
    <col min="28" max="28" width="1.44140625" style="75" customWidth="1"/>
    <col min="29" max="30" width="1.44140625" style="77" customWidth="1"/>
    <col min="31" max="36" width="1.88671875" style="77" customWidth="1"/>
    <col min="37" max="37" width="1.88671875" style="75" customWidth="1"/>
    <col min="38" max="38" width="1.88671875" style="77" customWidth="1"/>
    <col min="39" max="82" width="1.88671875" style="74" customWidth="1"/>
    <col min="83" max="83" width="4.44140625" style="74" hidden="1" customWidth="1"/>
    <col min="84" max="84" width="7.77734375" style="74" hidden="1" customWidth="1"/>
    <col min="85" max="85" width="6.21875" style="74" hidden="1" customWidth="1"/>
    <col min="86" max="86" width="12.44140625" style="74" hidden="1" customWidth="1"/>
    <col min="87" max="87" width="10.21875" style="75" hidden="1" customWidth="1"/>
    <col min="88" max="90" width="3.109375" style="75" hidden="1" customWidth="1"/>
    <col min="91" max="91" width="6.109375" style="75" hidden="1" customWidth="1"/>
    <col min="92" max="92" width="2.33203125" style="75" hidden="1" customWidth="1"/>
    <col min="93" max="102" width="12.33203125" style="74" hidden="1" customWidth="1"/>
    <col min="103" max="103" width="12.33203125" style="53" hidden="1" customWidth="1"/>
    <col min="104" max="120" width="12.33203125" style="52" hidden="1" customWidth="1"/>
    <col min="121" max="121" width="9" style="52" hidden="1" customWidth="1"/>
    <col min="122" max="16384" width="9" style="74" hidden="1"/>
  </cols>
  <sheetData>
    <row r="1" spans="1:123" ht="12" customHeight="1" thickTop="1">
      <c r="A1" s="207" t="str">
        <f>①初期設定!M1</f>
        <v>小学生陸上競技記録会ｵﾎｰﾂｸ会場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 t="s">
        <v>321</v>
      </c>
      <c r="Z1" s="207"/>
      <c r="AA1" s="207"/>
      <c r="AB1" s="207"/>
      <c r="AC1" s="207"/>
      <c r="AD1" s="207"/>
      <c r="AE1" s="207"/>
      <c r="AF1" s="207"/>
      <c r="AG1" s="207"/>
      <c r="AH1" s="207"/>
      <c r="AI1" s="492" t="s">
        <v>547</v>
      </c>
      <c r="AJ1" s="493"/>
      <c r="AK1" s="493"/>
      <c r="AL1" s="493"/>
      <c r="AM1" s="494"/>
      <c r="AN1" s="244" t="s">
        <v>123</v>
      </c>
      <c r="AO1" s="245"/>
      <c r="AP1" s="245"/>
      <c r="AQ1" s="245"/>
      <c r="AR1" s="240" t="str">
        <f>CONCATENATE(①初期設定!B19,①初期設定!C19,①初期設定!D19,①初期設定!E19,①初期設定!F19,①初期設定!G19,①初期設定!H19,①初期設定!I19,①初期設定!J19,①初期設定!K19)</f>
        <v>5月5日（木）18：00</v>
      </c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1"/>
      <c r="BG1" s="53"/>
      <c r="BH1" s="230" t="s">
        <v>135</v>
      </c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7"/>
      <c r="CD1" s="78"/>
      <c r="CE1" s="78"/>
      <c r="CF1" s="76" t="s">
        <v>347</v>
      </c>
      <c r="CG1" s="76">
        <f>IF(AN5="",0,1)</f>
        <v>0</v>
      </c>
      <c r="CI1" s="74"/>
      <c r="CJ1" s="74"/>
      <c r="CK1" s="74"/>
      <c r="CL1" s="74"/>
      <c r="CM1" s="74"/>
      <c r="CN1" s="74"/>
      <c r="CY1" s="52"/>
      <c r="CZ1" s="20"/>
      <c r="DA1" s="20"/>
      <c r="DB1" s="20"/>
      <c r="DC1" s="53"/>
      <c r="DD1" s="53"/>
      <c r="DE1" s="53"/>
      <c r="DF1" s="53"/>
      <c r="DG1" s="53"/>
      <c r="DH1" s="53"/>
      <c r="DI1" s="53"/>
      <c r="DJ1" s="53"/>
      <c r="DM1" s="20"/>
      <c r="DN1" s="20"/>
      <c r="DO1" s="20"/>
      <c r="DP1" s="20"/>
    </row>
    <row r="2" spans="1:123" ht="12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492"/>
      <c r="AJ2" s="493"/>
      <c r="AK2" s="493"/>
      <c r="AL2" s="493"/>
      <c r="AM2" s="494"/>
      <c r="AN2" s="246"/>
      <c r="AO2" s="247"/>
      <c r="AP2" s="247"/>
      <c r="AQ2" s="247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3"/>
      <c r="BG2" s="53"/>
      <c r="BH2" s="252" t="s">
        <v>541</v>
      </c>
      <c r="BI2" s="253"/>
      <c r="BJ2" s="253"/>
      <c r="BK2" s="254"/>
      <c r="BL2" s="72"/>
      <c r="BM2" s="88" t="s">
        <v>138</v>
      </c>
      <c r="BN2" s="89"/>
      <c r="BO2" s="89"/>
      <c r="BP2" s="88" t="s">
        <v>139</v>
      </c>
      <c r="BQ2" s="89"/>
      <c r="BR2" s="112"/>
      <c r="BS2" s="258" t="s">
        <v>544</v>
      </c>
      <c r="BT2" s="259"/>
      <c r="BU2" s="259"/>
      <c r="BV2" s="260"/>
      <c r="BW2" s="87"/>
      <c r="BX2" s="90" t="s">
        <v>138</v>
      </c>
      <c r="BY2" s="91"/>
      <c r="BZ2" s="91"/>
      <c r="CA2" s="90" t="s">
        <v>139</v>
      </c>
      <c r="CB2" s="91"/>
      <c r="CC2" s="93"/>
      <c r="CD2" s="78"/>
      <c r="CE2" s="78"/>
      <c r="CF2" s="76" t="s">
        <v>348</v>
      </c>
      <c r="CG2" s="76">
        <f>IF(AN6="",0,1)</f>
        <v>0</v>
      </c>
      <c r="CI2" s="74"/>
      <c r="CJ2" s="74"/>
      <c r="CK2" s="74"/>
      <c r="CL2" s="74"/>
      <c r="CM2" s="74"/>
      <c r="CN2" s="74"/>
      <c r="CY2" s="52"/>
      <c r="CZ2" s="20"/>
      <c r="DA2" s="20"/>
      <c r="DB2" s="20"/>
      <c r="DC2" s="53"/>
      <c r="DD2" s="53"/>
      <c r="DE2" s="53"/>
      <c r="DF2" s="53"/>
      <c r="DG2" s="53"/>
      <c r="DH2" s="53"/>
      <c r="DI2" s="53"/>
      <c r="DJ2" s="53"/>
      <c r="DM2" s="20"/>
      <c r="DN2" s="20"/>
      <c r="DO2" s="20"/>
      <c r="DP2" s="20"/>
    </row>
    <row r="3" spans="1:123" ht="12" customHeight="1" thickTop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52"/>
      <c r="P3" s="52"/>
      <c r="Q3" s="52"/>
      <c r="R3" s="52"/>
      <c r="S3" s="52"/>
      <c r="T3" s="52"/>
      <c r="U3" s="52"/>
      <c r="V3" s="110"/>
      <c r="W3" s="52"/>
      <c r="X3" s="504" t="s">
        <v>549</v>
      </c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 s="252" t="s">
        <v>542</v>
      </c>
      <c r="BI3" s="253"/>
      <c r="BJ3" s="253"/>
      <c r="BK3" s="254"/>
      <c r="BL3" s="72"/>
      <c r="BM3" s="88" t="s">
        <v>138</v>
      </c>
      <c r="BN3" s="89"/>
      <c r="BO3" s="89"/>
      <c r="BP3" s="88" t="s">
        <v>139</v>
      </c>
      <c r="BQ3" s="89"/>
      <c r="BR3" s="112"/>
      <c r="BS3" s="258" t="s">
        <v>545</v>
      </c>
      <c r="BT3" s="259"/>
      <c r="BU3" s="259"/>
      <c r="BV3" s="260"/>
      <c r="BW3" s="87"/>
      <c r="BX3" s="90" t="s">
        <v>138</v>
      </c>
      <c r="BY3" s="91"/>
      <c r="BZ3" s="91"/>
      <c r="CA3" s="90" t="s">
        <v>139</v>
      </c>
      <c r="CB3" s="91"/>
      <c r="CC3" s="93"/>
      <c r="CD3" s="78"/>
      <c r="CE3" s="78"/>
      <c r="CF3" s="20"/>
      <c r="CG3" s="76">
        <f>CG1+CG2</f>
        <v>0</v>
      </c>
      <c r="CI3" s="74"/>
      <c r="CJ3" s="74"/>
      <c r="CK3" s="74"/>
      <c r="CL3" s="74"/>
      <c r="CM3" s="74"/>
      <c r="CN3" s="74"/>
      <c r="CY3" s="52"/>
      <c r="CZ3" s="20"/>
      <c r="DA3" s="20"/>
      <c r="DB3" s="20"/>
      <c r="DC3" s="53"/>
      <c r="DD3" s="53"/>
      <c r="DE3" s="53"/>
      <c r="DF3" s="53"/>
      <c r="DG3" s="53"/>
      <c r="DH3" s="53"/>
      <c r="DI3" s="53"/>
      <c r="DJ3" s="53"/>
      <c r="DM3" s="20"/>
      <c r="DN3" s="20"/>
      <c r="DO3" s="20"/>
      <c r="DP3" s="20"/>
    </row>
    <row r="4" spans="1:123" ht="12" customHeight="1">
      <c r="A4" s="230" t="s">
        <v>322</v>
      </c>
      <c r="B4" s="231"/>
      <c r="C4" s="231"/>
      <c r="D4" s="231"/>
      <c r="E4" s="209" t="s">
        <v>144</v>
      </c>
      <c r="F4" s="209"/>
      <c r="G4" s="210"/>
      <c r="H4" s="230" t="s">
        <v>155</v>
      </c>
      <c r="I4" s="231"/>
      <c r="J4" s="231"/>
      <c r="K4" s="23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/>
      <c r="W4" s="52"/>
      <c r="X4" s="230" t="s">
        <v>156</v>
      </c>
      <c r="Y4" s="231"/>
      <c r="Z4" s="231"/>
      <c r="AA4" s="232"/>
      <c r="AB4" s="234" t="s">
        <v>323</v>
      </c>
      <c r="AC4" s="234"/>
      <c r="AD4" s="234"/>
      <c r="AE4" s="234" t="s">
        <v>152</v>
      </c>
      <c r="AF4" s="234"/>
      <c r="AG4" s="234"/>
      <c r="AH4" s="234"/>
      <c r="AI4" s="236" t="s">
        <v>153</v>
      </c>
      <c r="AJ4" s="231"/>
      <c r="AK4" s="231"/>
      <c r="AL4" s="237"/>
      <c r="AM4" s="52"/>
      <c r="AN4" s="230" t="s">
        <v>126</v>
      </c>
      <c r="AO4" s="231"/>
      <c r="AP4" s="231"/>
      <c r="AQ4" s="231"/>
      <c r="AR4" s="231"/>
      <c r="AS4" s="231"/>
      <c r="AT4" s="232"/>
      <c r="AU4" s="238" t="s">
        <v>127</v>
      </c>
      <c r="AV4" s="231"/>
      <c r="AW4" s="231"/>
      <c r="AX4" s="231"/>
      <c r="AY4" s="231"/>
      <c r="AZ4" s="239"/>
      <c r="BA4" s="236" t="s">
        <v>128</v>
      </c>
      <c r="BB4" s="231"/>
      <c r="BC4" s="231"/>
      <c r="BD4" s="231"/>
      <c r="BE4" s="231"/>
      <c r="BF4" s="237"/>
      <c r="BG4" s="53"/>
      <c r="BH4" s="252" t="s">
        <v>543</v>
      </c>
      <c r="BI4" s="253"/>
      <c r="BJ4" s="253"/>
      <c r="BK4" s="254"/>
      <c r="BL4" s="72"/>
      <c r="BM4" s="88" t="s">
        <v>138</v>
      </c>
      <c r="BN4" s="89"/>
      <c r="BO4" s="89"/>
      <c r="BP4" s="88" t="s">
        <v>139</v>
      </c>
      <c r="BQ4" s="89"/>
      <c r="BR4" s="112"/>
      <c r="BS4" s="258" t="s">
        <v>546</v>
      </c>
      <c r="BT4" s="259"/>
      <c r="BU4" s="259"/>
      <c r="BV4" s="260"/>
      <c r="BW4" s="87"/>
      <c r="BX4" s="90" t="s">
        <v>138</v>
      </c>
      <c r="BY4" s="91"/>
      <c r="BZ4" s="91"/>
      <c r="CA4" s="90" t="s">
        <v>139</v>
      </c>
      <c r="CB4" s="91"/>
      <c r="CC4" s="93"/>
      <c r="CD4" s="73"/>
      <c r="CE4" s="73"/>
      <c r="CF4" s="20"/>
      <c r="CG4" s="20"/>
      <c r="CI4" s="74"/>
      <c r="CJ4" s="74"/>
      <c r="CK4" s="74"/>
      <c r="CL4" s="74"/>
      <c r="CM4" s="74"/>
      <c r="CN4" s="74"/>
      <c r="CY4" s="52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53"/>
      <c r="DL4" s="53"/>
      <c r="DM4" s="53"/>
      <c r="DN4" s="53"/>
      <c r="DO4" s="53"/>
      <c r="DP4" s="53"/>
    </row>
    <row r="5" spans="1:123" ht="12" customHeight="1" thickBot="1">
      <c r="A5" s="223"/>
      <c r="B5" s="224"/>
      <c r="C5" s="224"/>
      <c r="D5" s="224"/>
      <c r="E5" s="205"/>
      <c r="F5" s="205"/>
      <c r="G5" s="206"/>
      <c r="H5" s="223"/>
      <c r="I5" s="224"/>
      <c r="J5" s="224"/>
      <c r="K5" s="224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4"/>
      <c r="W5" s="52"/>
      <c r="X5" s="223"/>
      <c r="Y5" s="224"/>
      <c r="Z5" s="224"/>
      <c r="AA5" s="233"/>
      <c r="AB5" s="235"/>
      <c r="AC5" s="235"/>
      <c r="AD5" s="235"/>
      <c r="AE5" s="235"/>
      <c r="AF5" s="235"/>
      <c r="AG5" s="235"/>
      <c r="AH5" s="235"/>
      <c r="AI5" s="288"/>
      <c r="AJ5" s="224"/>
      <c r="AK5" s="224"/>
      <c r="AL5" s="289"/>
      <c r="AM5" s="52"/>
      <c r="AN5" s="201"/>
      <c r="AO5" s="202"/>
      <c r="AP5" s="202"/>
      <c r="AQ5" s="202"/>
      <c r="AR5" s="202"/>
      <c r="AS5" s="202"/>
      <c r="AT5" s="268"/>
      <c r="AU5" s="248"/>
      <c r="AV5" s="202"/>
      <c r="AW5" s="202"/>
      <c r="AX5" s="202"/>
      <c r="AY5" s="202"/>
      <c r="AZ5" s="249"/>
      <c r="BA5" s="269"/>
      <c r="BB5" s="202"/>
      <c r="BC5" s="202"/>
      <c r="BD5" s="202"/>
      <c r="BE5" s="202"/>
      <c r="BF5" s="203"/>
      <c r="BG5" s="52"/>
      <c r="BH5" s="252"/>
      <c r="BI5" s="253"/>
      <c r="BJ5" s="253"/>
      <c r="BK5" s="254"/>
      <c r="BL5" s="72"/>
      <c r="BM5" s="88"/>
      <c r="BN5" s="89"/>
      <c r="BO5" s="89"/>
      <c r="BP5" s="88"/>
      <c r="BQ5" s="89"/>
      <c r="BR5" s="112"/>
      <c r="BS5" s="258"/>
      <c r="BT5" s="259"/>
      <c r="BU5" s="259"/>
      <c r="BV5" s="260"/>
      <c r="BW5" s="87"/>
      <c r="BX5" s="90"/>
      <c r="BY5" s="91"/>
      <c r="BZ5" s="91"/>
      <c r="CA5" s="90"/>
      <c r="CB5" s="91"/>
      <c r="CC5" s="93"/>
      <c r="CD5" s="73"/>
      <c r="CF5" s="20"/>
      <c r="CG5" s="20"/>
      <c r="CI5" s="74"/>
      <c r="CJ5" s="74"/>
      <c r="CK5" s="74"/>
      <c r="CL5" s="74"/>
      <c r="CM5" s="74"/>
      <c r="CN5" s="74"/>
      <c r="CY5" s="52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53"/>
      <c r="DL5" s="53"/>
      <c r="DM5" s="53"/>
      <c r="DN5" s="53"/>
      <c r="DO5" s="53"/>
      <c r="DP5" s="53"/>
    </row>
    <row r="6" spans="1:123" ht="12" customHeight="1" thickBot="1">
      <c r="A6" s="230" t="s">
        <v>125</v>
      </c>
      <c r="B6" s="231"/>
      <c r="C6" s="231"/>
      <c r="D6" s="231"/>
      <c r="E6" s="209"/>
      <c r="F6" s="209"/>
      <c r="G6" s="209"/>
      <c r="H6" s="209"/>
      <c r="I6" s="209"/>
      <c r="J6" s="209"/>
      <c r="K6" s="209"/>
      <c r="L6" s="209"/>
      <c r="M6" s="273"/>
      <c r="N6" s="215" t="s">
        <v>527</v>
      </c>
      <c r="O6" s="216"/>
      <c r="P6" s="216"/>
      <c r="Q6" s="216"/>
      <c r="R6" s="216"/>
      <c r="S6" s="216"/>
      <c r="T6" s="216"/>
      <c r="U6" s="216"/>
      <c r="V6" s="217"/>
      <c r="W6" s="52"/>
      <c r="X6" s="264" t="s">
        <v>148</v>
      </c>
      <c r="Y6" s="265"/>
      <c r="Z6" s="265"/>
      <c r="AA6" s="266"/>
      <c r="AB6" s="505"/>
      <c r="AC6" s="506"/>
      <c r="AD6" s="507"/>
      <c r="AE6" s="498">
        <f>VLOOKUP($E$4&amp;X6,①初期設定!$B$25:$G$43,4,FALSE)</f>
        <v>800</v>
      </c>
      <c r="AF6" s="267"/>
      <c r="AG6" s="267"/>
      <c r="AH6" s="495"/>
      <c r="AI6" s="501">
        <f>AB6*AE6</f>
        <v>0</v>
      </c>
      <c r="AJ6" s="502"/>
      <c r="AK6" s="502"/>
      <c r="AL6" s="503"/>
      <c r="AM6" s="52"/>
      <c r="AN6" s="204"/>
      <c r="AO6" s="205"/>
      <c r="AP6" s="205"/>
      <c r="AQ6" s="205"/>
      <c r="AR6" s="205"/>
      <c r="AS6" s="205"/>
      <c r="AT6" s="227"/>
      <c r="AU6" s="250"/>
      <c r="AV6" s="205"/>
      <c r="AW6" s="205"/>
      <c r="AX6" s="205"/>
      <c r="AY6" s="205"/>
      <c r="AZ6" s="251"/>
      <c r="BA6" s="270"/>
      <c r="BB6" s="205"/>
      <c r="BC6" s="205"/>
      <c r="BD6" s="205"/>
      <c r="BE6" s="205"/>
      <c r="BF6" s="206"/>
      <c r="BG6" s="52"/>
      <c r="BH6" s="252"/>
      <c r="BI6" s="253"/>
      <c r="BJ6" s="253"/>
      <c r="BK6" s="254"/>
      <c r="BL6" s="72"/>
      <c r="BM6" s="88"/>
      <c r="BN6" s="89"/>
      <c r="BO6" s="89"/>
      <c r="BP6" s="88"/>
      <c r="BQ6" s="89"/>
      <c r="BR6" s="112"/>
      <c r="BS6" s="258"/>
      <c r="BT6" s="259"/>
      <c r="BU6" s="259"/>
      <c r="BV6" s="260"/>
      <c r="BW6" s="87"/>
      <c r="BX6" s="90"/>
      <c r="BY6" s="91"/>
      <c r="BZ6" s="91"/>
      <c r="CA6" s="90"/>
      <c r="CB6" s="91"/>
      <c r="CC6" s="93"/>
      <c r="CD6" s="20"/>
      <c r="CI6" s="74"/>
      <c r="CJ6" s="74"/>
      <c r="CK6" s="74"/>
      <c r="CL6" s="74"/>
      <c r="CM6" s="74"/>
      <c r="CN6" s="74"/>
      <c r="CY6" s="52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53"/>
      <c r="DL6" s="53"/>
      <c r="DM6" s="53"/>
      <c r="DN6" s="53"/>
      <c r="DO6" s="53"/>
      <c r="DP6" s="53"/>
    </row>
    <row r="7" spans="1:123" ht="12" customHeight="1" thickBot="1">
      <c r="A7" s="271"/>
      <c r="B7" s="272"/>
      <c r="C7" s="272"/>
      <c r="D7" s="272"/>
      <c r="E7" s="274"/>
      <c r="F7" s="274"/>
      <c r="G7" s="274"/>
      <c r="H7" s="274"/>
      <c r="I7" s="274"/>
      <c r="J7" s="274"/>
      <c r="K7" s="274"/>
      <c r="L7" s="274"/>
      <c r="M7" s="275"/>
      <c r="N7" s="218"/>
      <c r="O7" s="219"/>
      <c r="P7" s="219"/>
      <c r="Q7" s="219"/>
      <c r="R7" s="219"/>
      <c r="S7" s="219"/>
      <c r="T7" s="219"/>
      <c r="U7" s="219"/>
      <c r="V7" s="220"/>
      <c r="W7" s="52"/>
      <c r="X7" s="284" t="s">
        <v>149</v>
      </c>
      <c r="Y7" s="285"/>
      <c r="Z7" s="285"/>
      <c r="AA7" s="286"/>
      <c r="AB7" s="505"/>
      <c r="AC7" s="506"/>
      <c r="AD7" s="507"/>
      <c r="AE7" s="499">
        <f>VLOOKUP($E$4&amp;X7,①初期設定!$B$25:$G$43,4,FALSE)</f>
        <v>1000</v>
      </c>
      <c r="AF7" s="287"/>
      <c r="AG7" s="287"/>
      <c r="AH7" s="496"/>
      <c r="AI7" s="501">
        <f t="shared" ref="AI7:AI9" si="0">AB7*AE7</f>
        <v>0</v>
      </c>
      <c r="AJ7" s="502"/>
      <c r="AK7" s="502"/>
      <c r="AL7" s="503"/>
      <c r="AM7" s="52"/>
      <c r="AN7" s="230" t="s">
        <v>160</v>
      </c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7"/>
      <c r="BG7" s="52"/>
      <c r="BH7" s="255"/>
      <c r="BI7" s="256"/>
      <c r="BJ7" s="256"/>
      <c r="BK7" s="257"/>
      <c r="BL7" s="111"/>
      <c r="BM7" s="94"/>
      <c r="BN7" s="95"/>
      <c r="BO7" s="95"/>
      <c r="BP7" s="94"/>
      <c r="BQ7" s="95"/>
      <c r="BR7" s="113"/>
      <c r="BS7" s="261"/>
      <c r="BT7" s="262"/>
      <c r="BU7" s="262"/>
      <c r="BV7" s="263"/>
      <c r="BW7" s="96"/>
      <c r="BX7" s="97"/>
      <c r="BY7" s="98"/>
      <c r="BZ7" s="98"/>
      <c r="CA7" s="97"/>
      <c r="CB7" s="98"/>
      <c r="CC7" s="99"/>
      <c r="CI7" s="74"/>
      <c r="CJ7" s="74"/>
      <c r="CK7" s="74"/>
      <c r="CL7" s="74"/>
      <c r="CM7" s="74"/>
      <c r="CN7" s="74"/>
      <c r="CY7" s="52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M7" s="53"/>
      <c r="DN7" s="53"/>
      <c r="DO7" s="53"/>
      <c r="DP7" s="53"/>
    </row>
    <row r="8" spans="1:123" ht="12" customHeight="1" thickBot="1">
      <c r="A8" s="221" t="s">
        <v>324</v>
      </c>
      <c r="B8" s="222"/>
      <c r="C8" s="222"/>
      <c r="D8" s="222"/>
      <c r="E8" s="225"/>
      <c r="F8" s="225"/>
      <c r="G8" s="225"/>
      <c r="H8" s="225"/>
      <c r="I8" s="225"/>
      <c r="J8" s="225"/>
      <c r="K8" s="225"/>
      <c r="L8" s="225"/>
      <c r="M8" s="226"/>
      <c r="N8" s="228"/>
      <c r="O8" s="225"/>
      <c r="P8" s="225"/>
      <c r="Q8" s="225"/>
      <c r="R8" s="225"/>
      <c r="S8" s="225"/>
      <c r="T8" s="225"/>
      <c r="U8" s="225"/>
      <c r="V8" s="229"/>
      <c r="W8" s="52"/>
      <c r="X8" s="284" t="s">
        <v>548</v>
      </c>
      <c r="Y8" s="285"/>
      <c r="Z8" s="285"/>
      <c r="AA8" s="286"/>
      <c r="AB8" s="505"/>
      <c r="AC8" s="506"/>
      <c r="AD8" s="507"/>
      <c r="AE8" s="499">
        <v>300</v>
      </c>
      <c r="AF8" s="287"/>
      <c r="AG8" s="287"/>
      <c r="AH8" s="496"/>
      <c r="AI8" s="501">
        <f t="shared" si="0"/>
        <v>0</v>
      </c>
      <c r="AJ8" s="502"/>
      <c r="AK8" s="502"/>
      <c r="AL8" s="503"/>
      <c r="AM8" s="52"/>
      <c r="AN8" s="201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3"/>
      <c r="BG8" s="52"/>
      <c r="BH8" s="230" t="s">
        <v>136</v>
      </c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7"/>
      <c r="CI8" s="74"/>
      <c r="CJ8" s="74"/>
      <c r="CK8" s="74"/>
      <c r="CL8" s="74"/>
      <c r="CM8" s="74"/>
      <c r="CN8" s="74"/>
      <c r="CY8" s="52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M8" s="53"/>
      <c r="DN8" s="53"/>
      <c r="DO8" s="53"/>
      <c r="DP8" s="53"/>
    </row>
    <row r="9" spans="1:123" ht="12" customHeight="1" thickBot="1">
      <c r="A9" s="223"/>
      <c r="B9" s="224"/>
      <c r="C9" s="224"/>
      <c r="D9" s="224"/>
      <c r="E9" s="205"/>
      <c r="F9" s="205"/>
      <c r="G9" s="205"/>
      <c r="H9" s="205"/>
      <c r="I9" s="205"/>
      <c r="J9" s="205"/>
      <c r="K9" s="205"/>
      <c r="L9" s="205"/>
      <c r="M9" s="227"/>
      <c r="N9" s="204"/>
      <c r="O9" s="205"/>
      <c r="P9" s="205"/>
      <c r="Q9" s="205"/>
      <c r="R9" s="205"/>
      <c r="S9" s="205"/>
      <c r="T9" s="205"/>
      <c r="U9" s="205"/>
      <c r="V9" s="206"/>
      <c r="W9" s="52"/>
      <c r="X9" s="280" t="s">
        <v>90</v>
      </c>
      <c r="Y9" s="281"/>
      <c r="Z9" s="281"/>
      <c r="AA9" s="282"/>
      <c r="AB9" s="505"/>
      <c r="AC9" s="506"/>
      <c r="AD9" s="507"/>
      <c r="AE9" s="500">
        <f>IF(ISERROR(VLOOKUP($E$4&amp;X9,①初期設定!$B$25:$G$43,4,FALSE)),0,VLOOKUP($E$4&amp;X9,①初期設定!$B$25:$G$43,4,FALSE))</f>
        <v>1000</v>
      </c>
      <c r="AF9" s="283"/>
      <c r="AG9" s="283"/>
      <c r="AH9" s="497"/>
      <c r="AI9" s="501">
        <f t="shared" si="0"/>
        <v>0</v>
      </c>
      <c r="AJ9" s="502"/>
      <c r="AK9" s="502"/>
      <c r="AL9" s="503"/>
      <c r="AM9" s="52"/>
      <c r="AN9" s="201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3"/>
      <c r="BG9" s="52"/>
      <c r="BH9" s="284" t="s">
        <v>129</v>
      </c>
      <c r="BI9" s="285"/>
      <c r="BJ9" s="285"/>
      <c r="BK9" s="285"/>
      <c r="BL9" s="72"/>
      <c r="BM9" s="88" t="s">
        <v>138</v>
      </c>
      <c r="BN9" s="89"/>
      <c r="BO9" s="89"/>
      <c r="BP9" s="88" t="s">
        <v>139</v>
      </c>
      <c r="BQ9" s="89"/>
      <c r="BR9" s="112"/>
      <c r="BS9" s="296" t="s">
        <v>132</v>
      </c>
      <c r="BT9" s="296"/>
      <c r="BU9" s="296"/>
      <c r="BV9" s="296"/>
      <c r="BW9" s="87"/>
      <c r="BX9" s="90" t="s">
        <v>138</v>
      </c>
      <c r="BY9" s="91"/>
      <c r="BZ9" s="91"/>
      <c r="CA9" s="90" t="s">
        <v>139</v>
      </c>
      <c r="CB9" s="91"/>
      <c r="CC9" s="93"/>
      <c r="CI9" s="74"/>
      <c r="CJ9" s="74"/>
      <c r="CK9" s="74"/>
      <c r="CL9" s="74"/>
      <c r="CM9" s="74"/>
      <c r="CN9" s="74"/>
      <c r="CY9" s="52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M9" s="53"/>
      <c r="DN9" s="53"/>
      <c r="DO9" s="53"/>
      <c r="DP9" s="53"/>
    </row>
    <row r="10" spans="1:123" ht="12" customHeight="1">
      <c r="A10" s="230" t="s">
        <v>325</v>
      </c>
      <c r="B10" s="231"/>
      <c r="C10" s="209"/>
      <c r="D10" s="209"/>
      <c r="E10" s="209"/>
      <c r="F10" s="209"/>
      <c r="G10" s="210"/>
      <c r="H10" s="230" t="s">
        <v>326</v>
      </c>
      <c r="I10" s="231"/>
      <c r="J10" s="231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10"/>
      <c r="W10" s="52"/>
      <c r="X10" s="230" t="s">
        <v>154</v>
      </c>
      <c r="Y10" s="231"/>
      <c r="Z10" s="231"/>
      <c r="AA10" s="231"/>
      <c r="AB10" s="276">
        <f>SUM(AI6:AL9)</f>
        <v>0</v>
      </c>
      <c r="AC10" s="276"/>
      <c r="AD10" s="276"/>
      <c r="AE10" s="276"/>
      <c r="AF10" s="276"/>
      <c r="AG10" s="276"/>
      <c r="AH10" s="276"/>
      <c r="AI10" s="276"/>
      <c r="AJ10" s="276"/>
      <c r="AK10" s="276"/>
      <c r="AL10" s="277"/>
      <c r="AM10" s="52"/>
      <c r="AN10" s="201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52"/>
      <c r="BH10" s="284" t="s">
        <v>130</v>
      </c>
      <c r="BI10" s="285"/>
      <c r="BJ10" s="285"/>
      <c r="BK10" s="285"/>
      <c r="BL10" s="72"/>
      <c r="BM10" s="88" t="s">
        <v>138</v>
      </c>
      <c r="BN10" s="89"/>
      <c r="BO10" s="89"/>
      <c r="BP10" s="88" t="s">
        <v>139</v>
      </c>
      <c r="BQ10" s="89"/>
      <c r="BR10" s="112"/>
      <c r="BS10" s="296" t="s">
        <v>133</v>
      </c>
      <c r="BT10" s="296"/>
      <c r="BU10" s="296"/>
      <c r="BV10" s="296"/>
      <c r="BW10" s="87"/>
      <c r="BX10" s="90" t="s">
        <v>138</v>
      </c>
      <c r="BY10" s="91"/>
      <c r="BZ10" s="91"/>
      <c r="CA10" s="90" t="s">
        <v>139</v>
      </c>
      <c r="CB10" s="91"/>
      <c r="CC10" s="93"/>
      <c r="CY10" s="52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M10" s="53"/>
      <c r="DN10" s="53"/>
      <c r="DO10" s="53"/>
      <c r="DP10" s="53"/>
    </row>
    <row r="11" spans="1:123" ht="12" customHeight="1" thickBot="1">
      <c r="A11" s="223"/>
      <c r="B11" s="224"/>
      <c r="C11" s="205"/>
      <c r="D11" s="205"/>
      <c r="E11" s="205"/>
      <c r="F11" s="205"/>
      <c r="G11" s="206"/>
      <c r="H11" s="223"/>
      <c r="I11" s="224"/>
      <c r="J11" s="224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6"/>
      <c r="W11" s="52"/>
      <c r="X11" s="223"/>
      <c r="Y11" s="224"/>
      <c r="Z11" s="224"/>
      <c r="AA11" s="224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9"/>
      <c r="AM11" s="52"/>
      <c r="AN11" s="204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6"/>
      <c r="BG11" s="52"/>
      <c r="BH11" s="294" t="s">
        <v>131</v>
      </c>
      <c r="BI11" s="295"/>
      <c r="BJ11" s="295"/>
      <c r="BK11" s="295"/>
      <c r="BL11" s="111"/>
      <c r="BM11" s="94" t="s">
        <v>138</v>
      </c>
      <c r="BN11" s="95"/>
      <c r="BO11" s="95"/>
      <c r="BP11" s="94" t="s">
        <v>139</v>
      </c>
      <c r="BQ11" s="95"/>
      <c r="BR11" s="113"/>
      <c r="BS11" s="341" t="s">
        <v>134</v>
      </c>
      <c r="BT11" s="341"/>
      <c r="BU11" s="341"/>
      <c r="BV11" s="341"/>
      <c r="BW11" s="96"/>
      <c r="BX11" s="97" t="s">
        <v>138</v>
      </c>
      <c r="BY11" s="98"/>
      <c r="BZ11" s="98"/>
      <c r="CA11" s="97" t="s">
        <v>139</v>
      </c>
      <c r="CB11" s="98"/>
      <c r="CC11" s="99"/>
      <c r="CO11" s="285" t="s">
        <v>147</v>
      </c>
      <c r="CP11" s="329" t="s">
        <v>124</v>
      </c>
      <c r="CQ11" s="329"/>
      <c r="CR11" s="329"/>
      <c r="CS11" s="329"/>
      <c r="CT11" s="329"/>
      <c r="CU11" s="329" t="s">
        <v>137</v>
      </c>
      <c r="CV11" s="329" t="s">
        <v>140</v>
      </c>
      <c r="CW11" s="329" t="s">
        <v>141</v>
      </c>
      <c r="CX11" s="329" t="s">
        <v>142</v>
      </c>
      <c r="CY11" s="329" t="s">
        <v>1</v>
      </c>
      <c r="CZ11" s="329" t="s">
        <v>0</v>
      </c>
      <c r="DA11" s="329" t="s">
        <v>245</v>
      </c>
      <c r="DB11" s="329" t="s">
        <v>246</v>
      </c>
      <c r="DC11" s="329" t="s">
        <v>179</v>
      </c>
      <c r="DD11" s="329" t="s">
        <v>184</v>
      </c>
      <c r="DE11" s="329" t="s">
        <v>185</v>
      </c>
      <c r="DF11" s="329" t="s">
        <v>186</v>
      </c>
      <c r="DG11" s="329" t="s">
        <v>180</v>
      </c>
      <c r="DH11" s="329" t="s">
        <v>181</v>
      </c>
      <c r="DI11" s="329" t="s">
        <v>182</v>
      </c>
      <c r="DJ11" s="329" t="s">
        <v>183</v>
      </c>
      <c r="DK11" s="335" t="s">
        <v>526</v>
      </c>
      <c r="DL11" s="336"/>
      <c r="DM11" s="336"/>
      <c r="DN11" s="336"/>
      <c r="DO11" s="336"/>
      <c r="DP11" s="337"/>
    </row>
    <row r="12" spans="1:123" ht="11.25" customHeight="1" thickBot="1">
      <c r="A12" s="85"/>
      <c r="B12" s="85"/>
      <c r="C12" s="110"/>
      <c r="D12" s="110"/>
      <c r="E12" s="52"/>
      <c r="F12" s="52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297" t="s">
        <v>249</v>
      </c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O12" s="285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38"/>
      <c r="DL12" s="339"/>
      <c r="DM12" s="339"/>
      <c r="DN12" s="339"/>
      <c r="DO12" s="339"/>
      <c r="DP12" s="340"/>
    </row>
    <row r="13" spans="1:123" ht="12" customHeight="1" thickBot="1">
      <c r="A13" s="302" t="s">
        <v>0</v>
      </c>
      <c r="B13" s="316"/>
      <c r="C13" s="302" t="s">
        <v>114</v>
      </c>
      <c r="D13" s="303"/>
      <c r="E13" s="303"/>
      <c r="F13" s="303"/>
      <c r="G13" s="312"/>
      <c r="H13" s="311" t="s">
        <v>7</v>
      </c>
      <c r="I13" s="316"/>
      <c r="J13" s="302" t="s">
        <v>320</v>
      </c>
      <c r="K13" s="303"/>
      <c r="L13" s="303"/>
      <c r="M13" s="312"/>
      <c r="N13" s="311" t="s">
        <v>4</v>
      </c>
      <c r="O13" s="303"/>
      <c r="P13" s="303"/>
      <c r="Q13" s="303"/>
      <c r="R13" s="303"/>
      <c r="S13" s="303"/>
      <c r="T13" s="316"/>
      <c r="U13" s="302" t="s">
        <v>81</v>
      </c>
      <c r="V13" s="303"/>
      <c r="W13" s="303"/>
      <c r="X13" s="303"/>
      <c r="Y13" s="303"/>
      <c r="Z13" s="312"/>
      <c r="AA13" s="311" t="s">
        <v>115</v>
      </c>
      <c r="AB13" s="303"/>
      <c r="AC13" s="303"/>
      <c r="AD13" s="316"/>
      <c r="AE13" s="302" t="s">
        <v>1</v>
      </c>
      <c r="AF13" s="303"/>
      <c r="AG13" s="312"/>
      <c r="AH13" s="311" t="s">
        <v>5</v>
      </c>
      <c r="AI13" s="303"/>
      <c r="AJ13" s="303"/>
      <c r="AK13" s="303"/>
      <c r="AL13" s="303"/>
      <c r="AM13" s="303"/>
      <c r="AN13" s="303" t="s">
        <v>338</v>
      </c>
      <c r="AO13" s="303"/>
      <c r="AP13" s="303"/>
      <c r="AQ13" s="303"/>
      <c r="AR13" s="303"/>
      <c r="AS13" s="303"/>
      <c r="AT13" s="303"/>
      <c r="AU13" s="312"/>
      <c r="AV13" s="302" t="s">
        <v>6</v>
      </c>
      <c r="AW13" s="303"/>
      <c r="AX13" s="303"/>
      <c r="AY13" s="303"/>
      <c r="AZ13" s="303"/>
      <c r="BA13" s="303"/>
      <c r="BB13" s="303" t="s">
        <v>339</v>
      </c>
      <c r="BC13" s="303"/>
      <c r="BD13" s="303"/>
      <c r="BE13" s="303"/>
      <c r="BF13" s="303"/>
      <c r="BG13" s="303"/>
      <c r="BH13" s="303"/>
      <c r="BI13" s="312"/>
      <c r="BJ13" s="302" t="s">
        <v>244</v>
      </c>
      <c r="BK13" s="303"/>
      <c r="BL13" s="303"/>
      <c r="BM13" s="303"/>
      <c r="BN13" s="303"/>
      <c r="BO13" s="303"/>
      <c r="BP13" s="303" t="s">
        <v>340</v>
      </c>
      <c r="BQ13" s="303"/>
      <c r="BR13" s="303"/>
      <c r="BS13" s="303"/>
      <c r="BT13" s="303"/>
      <c r="BU13" s="303"/>
      <c r="BV13" s="303"/>
      <c r="BW13" s="316"/>
      <c r="BX13" s="302" t="s">
        <v>248</v>
      </c>
      <c r="BY13" s="303"/>
      <c r="BZ13" s="312"/>
      <c r="CA13" s="302" t="s">
        <v>319</v>
      </c>
      <c r="CB13" s="303"/>
      <c r="CC13" s="312"/>
      <c r="CF13" s="333" t="s">
        <v>345</v>
      </c>
      <c r="CG13" s="334"/>
      <c r="CH13" s="76" t="s">
        <v>346</v>
      </c>
      <c r="CI13" s="114"/>
      <c r="CJ13" s="114"/>
      <c r="CK13" s="114"/>
      <c r="CL13" s="114"/>
      <c r="CM13" s="114"/>
      <c r="CO13" s="285"/>
      <c r="CP13" s="118" t="s">
        <v>83</v>
      </c>
      <c r="CQ13" s="124" t="s">
        <v>144</v>
      </c>
      <c r="CR13" s="124" t="s">
        <v>145</v>
      </c>
      <c r="CS13" s="124" t="s">
        <v>175</v>
      </c>
      <c r="CT13" s="124" t="s">
        <v>10</v>
      </c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 t="s">
        <v>147</v>
      </c>
      <c r="DL13" s="329"/>
      <c r="DM13" s="118" t="s">
        <v>341</v>
      </c>
      <c r="DN13" s="118" t="s">
        <v>342</v>
      </c>
      <c r="DO13" s="118" t="s">
        <v>343</v>
      </c>
      <c r="DP13" s="118" t="s">
        <v>344</v>
      </c>
    </row>
    <row r="14" spans="1:123" ht="12" customHeight="1">
      <c r="A14" s="321">
        <v>1</v>
      </c>
      <c r="B14" s="322"/>
      <c r="C14" s="228"/>
      <c r="D14" s="225"/>
      <c r="E14" s="225"/>
      <c r="F14" s="225"/>
      <c r="G14" s="229"/>
      <c r="H14" s="313"/>
      <c r="I14" s="226"/>
      <c r="J14" s="228"/>
      <c r="K14" s="225"/>
      <c r="L14" s="225"/>
      <c r="M14" s="229"/>
      <c r="N14" s="313"/>
      <c r="O14" s="225"/>
      <c r="P14" s="225"/>
      <c r="Q14" s="225"/>
      <c r="R14" s="225"/>
      <c r="S14" s="225"/>
      <c r="T14" s="226"/>
      <c r="U14" s="228"/>
      <c r="V14" s="225"/>
      <c r="W14" s="225"/>
      <c r="X14" s="225"/>
      <c r="Y14" s="225"/>
      <c r="Z14" s="229"/>
      <c r="AA14" s="313"/>
      <c r="AB14" s="225"/>
      <c r="AC14" s="225"/>
      <c r="AD14" s="226"/>
      <c r="AE14" s="228"/>
      <c r="AF14" s="225"/>
      <c r="AG14" s="229"/>
      <c r="AH14" s="304"/>
      <c r="AI14" s="305"/>
      <c r="AJ14" s="305"/>
      <c r="AK14" s="305"/>
      <c r="AL14" s="305"/>
      <c r="AM14" s="305"/>
      <c r="AN14" s="157"/>
      <c r="AO14" s="158"/>
      <c r="AP14" s="159" t="str">
        <f>IF(AH14="","",IF(CJ14=0,"","分"))</f>
        <v/>
      </c>
      <c r="AQ14" s="158"/>
      <c r="AR14" s="158"/>
      <c r="AS14" s="159" t="str">
        <f>IF(AH14="","",IF(CJ14=0,"m","秒"))</f>
        <v/>
      </c>
      <c r="AT14" s="158"/>
      <c r="AU14" s="160"/>
      <c r="AV14" s="290"/>
      <c r="AW14" s="291"/>
      <c r="AX14" s="291"/>
      <c r="AY14" s="291"/>
      <c r="AZ14" s="291"/>
      <c r="BA14" s="291"/>
      <c r="BB14" s="165"/>
      <c r="BC14" s="166"/>
      <c r="BD14" s="167" t="str">
        <f>IF(AV14="","",IF(CK14=0,"","分"))</f>
        <v/>
      </c>
      <c r="BE14" s="166"/>
      <c r="BF14" s="166"/>
      <c r="BG14" s="167" t="str">
        <f t="shared" ref="BG14:BG53" si="1">IF(AV14="","",IF(CK14=0,"m","秒"))</f>
        <v/>
      </c>
      <c r="BH14" s="166"/>
      <c r="BI14" s="168"/>
      <c r="BJ14" s="298"/>
      <c r="BK14" s="299"/>
      <c r="BL14" s="299"/>
      <c r="BM14" s="299"/>
      <c r="BN14" s="299"/>
      <c r="BO14" s="299"/>
      <c r="BP14" s="173"/>
      <c r="BQ14" s="174"/>
      <c r="BR14" s="175" t="str">
        <f t="shared" ref="BR14:BR53" si="2">IF(BJ14="","",IF(CL14=0,"","分"))</f>
        <v/>
      </c>
      <c r="BS14" s="174"/>
      <c r="BT14" s="174"/>
      <c r="BU14" s="175" t="str">
        <f t="shared" ref="BU14:BU53" si="3">IF(BJ14="","",IF(CL14=0,"m","秒"))</f>
        <v/>
      </c>
      <c r="BV14" s="174"/>
      <c r="BW14" s="176"/>
      <c r="BX14" s="228"/>
      <c r="BY14" s="225"/>
      <c r="BZ14" s="229"/>
      <c r="CA14" s="330"/>
      <c r="CB14" s="331"/>
      <c r="CC14" s="332"/>
      <c r="CF14" s="100" t="str">
        <f>H14&amp;$BX$13</f>
        <v>400R</v>
      </c>
      <c r="CG14" s="100" t="str">
        <f>H14&amp;$CA$13</f>
        <v>MR</v>
      </c>
      <c r="CH14" s="76">
        <f>COUNTA(AH14,AV14,BJ14)</f>
        <v>0</v>
      </c>
      <c r="CI14" s="114" t="str">
        <f>$E$4&amp;H14&amp;"種目"</f>
        <v>小学種目</v>
      </c>
      <c r="CJ14" s="114">
        <f>LEN(AH14)-LEN(SUBSTITUTE(AH14,"m",""))</f>
        <v>0</v>
      </c>
      <c r="CK14" s="114">
        <f>LEN(AV14)-LEN(SUBSTITUTE(AV14,"m",""))</f>
        <v>0</v>
      </c>
      <c r="CL14" s="114">
        <f>LEN(BJ14)-LEN(SUBSTITUTE(BJ14,"m",""))</f>
        <v>0</v>
      </c>
      <c r="CM14" s="114" t="str">
        <f t="shared" ref="CM14:CM53" si="4">$E$4&amp;COUNTA(AH14,AV14,BJ14)</f>
        <v>小学0</v>
      </c>
      <c r="CO14" s="108"/>
      <c r="CP14" s="125"/>
      <c r="CQ14" s="109"/>
      <c r="CR14" s="109"/>
      <c r="CS14" s="109"/>
      <c r="CT14" s="109"/>
      <c r="CU14" s="126"/>
      <c r="CV14" s="127"/>
      <c r="CW14" s="128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9"/>
      <c r="DL14" s="129"/>
      <c r="DM14" s="125"/>
      <c r="DN14" s="125"/>
      <c r="DO14" s="125"/>
      <c r="DP14" s="125"/>
      <c r="DR14" s="100" t="s">
        <v>184</v>
      </c>
      <c r="DS14" s="100" t="s">
        <v>184</v>
      </c>
    </row>
    <row r="15" spans="1:123" ht="12" customHeight="1">
      <c r="A15" s="317">
        <v>2</v>
      </c>
      <c r="B15" s="318"/>
      <c r="C15" s="228"/>
      <c r="D15" s="225"/>
      <c r="E15" s="225"/>
      <c r="F15" s="225"/>
      <c r="G15" s="229"/>
      <c r="H15" s="313"/>
      <c r="I15" s="226"/>
      <c r="J15" s="228"/>
      <c r="K15" s="225"/>
      <c r="L15" s="225"/>
      <c r="M15" s="229"/>
      <c r="N15" s="313"/>
      <c r="O15" s="225"/>
      <c r="P15" s="225"/>
      <c r="Q15" s="225"/>
      <c r="R15" s="225"/>
      <c r="S15" s="225"/>
      <c r="T15" s="226"/>
      <c r="U15" s="228"/>
      <c r="V15" s="225"/>
      <c r="W15" s="225"/>
      <c r="X15" s="225"/>
      <c r="Y15" s="225"/>
      <c r="Z15" s="229"/>
      <c r="AA15" s="313"/>
      <c r="AB15" s="225"/>
      <c r="AC15" s="225"/>
      <c r="AD15" s="226"/>
      <c r="AE15" s="228"/>
      <c r="AF15" s="225"/>
      <c r="AG15" s="229"/>
      <c r="AH15" s="304"/>
      <c r="AI15" s="305"/>
      <c r="AJ15" s="305"/>
      <c r="AK15" s="305"/>
      <c r="AL15" s="305"/>
      <c r="AM15" s="305"/>
      <c r="AN15" s="157"/>
      <c r="AO15" s="158"/>
      <c r="AP15" s="159" t="str">
        <f t="shared" ref="AP15:AP53" si="5">IF(AH15="","",IF(CJ15=0,"","分"))</f>
        <v/>
      </c>
      <c r="AQ15" s="158"/>
      <c r="AR15" s="158"/>
      <c r="AS15" s="159" t="str">
        <f t="shared" ref="AS15:AS53" si="6">IF(AH15="","",IF(CJ15=0,"m","秒"))</f>
        <v/>
      </c>
      <c r="AT15" s="158"/>
      <c r="AU15" s="160"/>
      <c r="AV15" s="290"/>
      <c r="AW15" s="291"/>
      <c r="AX15" s="291"/>
      <c r="AY15" s="291"/>
      <c r="AZ15" s="291"/>
      <c r="BA15" s="291"/>
      <c r="BB15" s="165"/>
      <c r="BC15" s="166"/>
      <c r="BD15" s="167" t="str">
        <f t="shared" ref="BD15:BD53" si="7">IF(AV15="","",IF(CK15=0,"","分"))</f>
        <v/>
      </c>
      <c r="BE15" s="166"/>
      <c r="BF15" s="166"/>
      <c r="BG15" s="167" t="str">
        <f t="shared" si="1"/>
        <v/>
      </c>
      <c r="BH15" s="166"/>
      <c r="BI15" s="168"/>
      <c r="BJ15" s="298"/>
      <c r="BK15" s="299"/>
      <c r="BL15" s="299"/>
      <c r="BM15" s="299"/>
      <c r="BN15" s="299"/>
      <c r="BO15" s="299"/>
      <c r="BP15" s="173"/>
      <c r="BQ15" s="174"/>
      <c r="BR15" s="175" t="str">
        <f t="shared" si="2"/>
        <v/>
      </c>
      <c r="BS15" s="174"/>
      <c r="BT15" s="174"/>
      <c r="BU15" s="175" t="str">
        <f t="shared" si="3"/>
        <v/>
      </c>
      <c r="BV15" s="174"/>
      <c r="BW15" s="176"/>
      <c r="BX15" s="228"/>
      <c r="BY15" s="225"/>
      <c r="BZ15" s="229"/>
      <c r="CA15" s="323"/>
      <c r="CB15" s="324"/>
      <c r="CC15" s="325"/>
      <c r="CF15" s="100" t="str">
        <f t="shared" ref="CF15:CF53" si="8">H15&amp;$BX$13</f>
        <v>400R</v>
      </c>
      <c r="CG15" s="100" t="str">
        <f t="shared" ref="CG15:CG53" si="9">H15&amp;$CA$13</f>
        <v>MR</v>
      </c>
      <c r="CH15" s="76">
        <f t="shared" ref="CH15:CH53" si="10">COUNTA(AH15,AV15,BJ15)</f>
        <v>0</v>
      </c>
      <c r="CI15" s="114" t="str">
        <f t="shared" ref="CI15:CI53" si="11">$E$4&amp;H15&amp;"種目"</f>
        <v>小学種目</v>
      </c>
      <c r="CJ15" s="114">
        <f t="shared" ref="CJ15:CJ53" si="12">LEN(AH15)-LEN(SUBSTITUTE(AH15,"m",""))</f>
        <v>0</v>
      </c>
      <c r="CK15" s="114">
        <f t="shared" ref="CK15:CK53" si="13">LEN(AV15)-LEN(SUBSTITUTE(AV15,"m",""))</f>
        <v>0</v>
      </c>
      <c r="CL15" s="114">
        <f t="shared" ref="CL15:CL53" si="14">LEN(BJ15)-LEN(SUBSTITUTE(BJ15,"m",""))</f>
        <v>0</v>
      </c>
      <c r="CM15" s="114" t="str">
        <f t="shared" si="4"/>
        <v>小学0</v>
      </c>
      <c r="CO15" s="55" t="s">
        <v>83</v>
      </c>
      <c r="CP15" s="122" t="s">
        <v>192</v>
      </c>
      <c r="CQ15" s="122" t="s">
        <v>192</v>
      </c>
      <c r="CR15" s="122" t="s">
        <v>22</v>
      </c>
      <c r="CS15" s="122" t="s">
        <v>51</v>
      </c>
      <c r="CT15" s="122" t="s">
        <v>285</v>
      </c>
      <c r="CU15" s="130" t="s">
        <v>236</v>
      </c>
      <c r="CV15" s="131" t="s">
        <v>82</v>
      </c>
      <c r="CW15" s="132">
        <v>1970</v>
      </c>
      <c r="CX15" s="119" t="s">
        <v>64</v>
      </c>
      <c r="CY15" s="119" t="s">
        <v>83</v>
      </c>
      <c r="CZ15" s="119">
        <v>1</v>
      </c>
      <c r="DA15" s="119" t="str">
        <f>IF(ISERROR(VLOOKUP(CZ15,①初期設定!$C$49:$N$96,4,FALSE)),"*",VLOOKUP(CZ15,①初期設定!$C$49:$N$96,4,FALSE))</f>
        <v>*</v>
      </c>
      <c r="DB15" s="119" t="str">
        <f>IF(ISERROR(VLOOKUP(CZ15,①初期設定!$Q$49:$AB$96,4,FALSE)),"*",VLOOKUP(CZ15,①初期設定!$Q$49:$AB$96,4,FALSE))</f>
        <v>*</v>
      </c>
      <c r="DC15" s="119" t="str">
        <f>IF(ISERROR(VLOOKUP(CZ15,①初期設定!$E$49:$N$96,2,FALSE)),"*",VLOOKUP(CZ15,①初期設定!$E$49:$N$96,2,FALSE))</f>
        <v>小男2年60m</v>
      </c>
      <c r="DD15" s="119" t="str">
        <f>IF(ISERROR(VLOOKUP(CZ15,①初期設定!$S$49:$AB$96,2,FALSE)),"*",VLOOKUP(CZ15,①初期設定!$S$49:$AB$96,2,FALSE))</f>
        <v>小女2年60m</v>
      </c>
      <c r="DE15" s="119" t="str">
        <f>IF(ISERROR(VLOOKUP(CZ15,①初期設定!$C$100:$Q$162,6,FALSE)),"*",VLOOKUP(CZ15,①初期設定!$C$100:$Q$162,6,FALSE))</f>
        <v>*</v>
      </c>
      <c r="DF15" s="119" t="str">
        <f>IF(ISERROR(VLOOKUP(CZ15,①初期設定!$T$100:$AH$162,6,FALSE)),"*",VLOOKUP(CZ15,①初期設定!$T$100:$AH$162,6,FALSE))</f>
        <v>*</v>
      </c>
      <c r="DG15" s="119" t="str">
        <f>IF(ISERROR(VLOOKUP(CZ15,①初期設定!$E$100:$Q$162,4,FALSE)),"*",VLOOKUP(CZ15,①初期設定!$E$100:$Q$162,4,FALSE))</f>
        <v>*</v>
      </c>
      <c r="DH15" s="119" t="str">
        <f>IF(ISERROR(VLOOKUP(CZ15,①初期設定!$V$100:$AH$162,4,FALSE)),"*",VLOOKUP(CZ15,①初期設定!$V$100:$AH$162,4,FALSE))</f>
        <v>*</v>
      </c>
      <c r="DI15" s="119" t="str">
        <f>IF(ISERROR(VLOOKUP(CZ15,①初期設定!$G$100:$Q$162,2,FALSE)),"*",VLOOKUP(CZ15,①初期設定!$G$100:$Q$162,2,FALSE))</f>
        <v>*</v>
      </c>
      <c r="DJ15" s="119" t="str">
        <f>IF(ISERROR(VLOOKUP(CZ15,①初期設定!$X$100:$AH$162,2,FALSE)),"*",VLOOKUP(CZ15,①初期設定!$X$100:$AH$162,2,FALSE))</f>
        <v>*</v>
      </c>
      <c r="DK15" s="119" t="s">
        <v>83</v>
      </c>
      <c r="DL15" s="119" t="s">
        <v>83</v>
      </c>
      <c r="DM15" s="133"/>
      <c r="DN15" s="119"/>
      <c r="DO15" s="119" t="s">
        <v>75</v>
      </c>
      <c r="DP15" s="119" t="s">
        <v>78</v>
      </c>
      <c r="DR15" s="100" t="s">
        <v>179</v>
      </c>
      <c r="DS15" s="100" t="s">
        <v>179</v>
      </c>
    </row>
    <row r="16" spans="1:123" ht="12" customHeight="1">
      <c r="A16" s="317">
        <v>3</v>
      </c>
      <c r="B16" s="318"/>
      <c r="C16" s="228"/>
      <c r="D16" s="225"/>
      <c r="E16" s="225"/>
      <c r="F16" s="225"/>
      <c r="G16" s="229"/>
      <c r="H16" s="313"/>
      <c r="I16" s="226"/>
      <c r="J16" s="228"/>
      <c r="K16" s="225"/>
      <c r="L16" s="225"/>
      <c r="M16" s="229"/>
      <c r="N16" s="313"/>
      <c r="O16" s="225"/>
      <c r="P16" s="225"/>
      <c r="Q16" s="225"/>
      <c r="R16" s="225"/>
      <c r="S16" s="225"/>
      <c r="T16" s="226"/>
      <c r="U16" s="228"/>
      <c r="V16" s="225"/>
      <c r="W16" s="225"/>
      <c r="X16" s="225"/>
      <c r="Y16" s="225"/>
      <c r="Z16" s="229"/>
      <c r="AA16" s="313"/>
      <c r="AB16" s="225"/>
      <c r="AC16" s="225"/>
      <c r="AD16" s="226"/>
      <c r="AE16" s="228"/>
      <c r="AF16" s="225"/>
      <c r="AG16" s="229"/>
      <c r="AH16" s="304"/>
      <c r="AI16" s="305"/>
      <c r="AJ16" s="305"/>
      <c r="AK16" s="305"/>
      <c r="AL16" s="305"/>
      <c r="AM16" s="305"/>
      <c r="AN16" s="157"/>
      <c r="AO16" s="158"/>
      <c r="AP16" s="159" t="str">
        <f t="shared" si="5"/>
        <v/>
      </c>
      <c r="AQ16" s="158"/>
      <c r="AR16" s="158"/>
      <c r="AS16" s="159" t="str">
        <f t="shared" si="6"/>
        <v/>
      </c>
      <c r="AT16" s="158"/>
      <c r="AU16" s="160"/>
      <c r="AV16" s="290"/>
      <c r="AW16" s="291"/>
      <c r="AX16" s="291"/>
      <c r="AY16" s="291"/>
      <c r="AZ16" s="291"/>
      <c r="BA16" s="291"/>
      <c r="BB16" s="165"/>
      <c r="BC16" s="166"/>
      <c r="BD16" s="167" t="str">
        <f t="shared" si="7"/>
        <v/>
      </c>
      <c r="BE16" s="166"/>
      <c r="BF16" s="166"/>
      <c r="BG16" s="167" t="str">
        <f t="shared" si="1"/>
        <v/>
      </c>
      <c r="BH16" s="166"/>
      <c r="BI16" s="168"/>
      <c r="BJ16" s="298"/>
      <c r="BK16" s="299"/>
      <c r="BL16" s="299"/>
      <c r="BM16" s="299"/>
      <c r="BN16" s="299"/>
      <c r="BO16" s="299"/>
      <c r="BP16" s="173"/>
      <c r="BQ16" s="174"/>
      <c r="BR16" s="175" t="str">
        <f t="shared" si="2"/>
        <v/>
      </c>
      <c r="BS16" s="174"/>
      <c r="BT16" s="174"/>
      <c r="BU16" s="175" t="str">
        <f t="shared" si="3"/>
        <v/>
      </c>
      <c r="BV16" s="174"/>
      <c r="BW16" s="176"/>
      <c r="BX16" s="228"/>
      <c r="BY16" s="225"/>
      <c r="BZ16" s="229"/>
      <c r="CA16" s="323"/>
      <c r="CB16" s="324"/>
      <c r="CC16" s="325"/>
      <c r="CF16" s="100" t="str">
        <f t="shared" si="8"/>
        <v>400R</v>
      </c>
      <c r="CG16" s="100" t="str">
        <f t="shared" si="9"/>
        <v>MR</v>
      </c>
      <c r="CH16" s="76">
        <f t="shared" si="10"/>
        <v>0</v>
      </c>
      <c r="CI16" s="114" t="str">
        <f t="shared" si="11"/>
        <v>小学種目</v>
      </c>
      <c r="CJ16" s="114">
        <f t="shared" si="12"/>
        <v>0</v>
      </c>
      <c r="CK16" s="114">
        <f t="shared" si="13"/>
        <v>0</v>
      </c>
      <c r="CL16" s="114">
        <f t="shared" si="14"/>
        <v>0</v>
      </c>
      <c r="CM16" s="114" t="str">
        <f t="shared" si="4"/>
        <v>小学0</v>
      </c>
      <c r="CO16" s="55" t="s">
        <v>144</v>
      </c>
      <c r="CP16" s="123" t="s">
        <v>198</v>
      </c>
      <c r="CQ16" s="123" t="s">
        <v>194</v>
      </c>
      <c r="CR16" s="123" t="s">
        <v>21</v>
      </c>
      <c r="CS16" s="123" t="s">
        <v>54</v>
      </c>
      <c r="CT16" s="123" t="s">
        <v>286</v>
      </c>
      <c r="CU16" s="120" t="s">
        <v>98</v>
      </c>
      <c r="CV16" s="131" t="s">
        <v>9</v>
      </c>
      <c r="CW16" s="120">
        <v>1971</v>
      </c>
      <c r="CX16" s="120" t="s">
        <v>65</v>
      </c>
      <c r="CY16" s="120" t="s">
        <v>91</v>
      </c>
      <c r="CZ16" s="120">
        <v>2</v>
      </c>
      <c r="DA16" s="120" t="str">
        <f>IF(ISERROR(VLOOKUP(CZ16,①初期設定!$C$49:$N$96,4,FALSE)),"*",VLOOKUP(CZ16,①初期設定!$C$49:$N$96,4,FALSE))</f>
        <v>*</v>
      </c>
      <c r="DB16" s="120" t="str">
        <f>IF(ISERROR(VLOOKUP(CZ16,①初期設定!$Q$49:$AB$96,4,FALSE)),"*",VLOOKUP(CZ16,①初期設定!$Q$49:$AB$96,4,FALSE))</f>
        <v>*</v>
      </c>
      <c r="DC16" s="120" t="str">
        <f>IF(ISERROR(VLOOKUP(CZ16,①初期設定!$E$49:$N$96,2,FALSE)),"*",VLOOKUP(CZ16,①初期設定!$E$49:$N$96,2,FALSE))</f>
        <v>小男1年60m</v>
      </c>
      <c r="DD16" s="120" t="str">
        <f>IF(ISERROR(VLOOKUP(CZ16,①初期設定!$S$49:$AB$96,2,FALSE)),"*",VLOOKUP(CZ16,①初期設定!$S$49:$AB$96,2,FALSE))</f>
        <v>小女1年60m</v>
      </c>
      <c r="DE16" s="120" t="str">
        <f>IF(ISERROR(VLOOKUP(CZ16,①初期設定!$C$100:$Q$162,6,FALSE)),"*",VLOOKUP(CZ16,①初期設定!$C$100:$Q$162,6,FALSE))</f>
        <v>*</v>
      </c>
      <c r="DF16" s="120" t="str">
        <f>IF(ISERROR(VLOOKUP(CZ16,①初期設定!$T$100:$AH$162,6,FALSE)),"*",VLOOKUP(CZ16,①初期設定!$T$100:$AH$162,6,FALSE))</f>
        <v>*</v>
      </c>
      <c r="DG16" s="120" t="str">
        <f>IF(ISERROR(VLOOKUP(CZ16,①初期設定!$E$100:$Q$162,4,FALSE)),"*",VLOOKUP(CZ16,①初期設定!$E$100:$Q$162,4,FALSE))</f>
        <v>*</v>
      </c>
      <c r="DH16" s="120" t="str">
        <f>IF(ISERROR(VLOOKUP(CZ16,①初期設定!$V$100:$AH$162,4,FALSE)),"*",VLOOKUP(CZ16,①初期設定!$V$100:$AH$162,4,FALSE))</f>
        <v>*</v>
      </c>
      <c r="DI16" s="120" t="str">
        <f>IF(ISERROR(VLOOKUP(CZ16,①初期設定!$G$100:$Q$162,2,FALSE)),"*",VLOOKUP(CZ16,①初期設定!$G$100:$Q$162,2,FALSE))</f>
        <v>*</v>
      </c>
      <c r="DJ16" s="120" t="str">
        <f>IF(ISERROR(VLOOKUP(CZ16,①初期設定!$X$100:$AH$162,2,FALSE)),"*",VLOOKUP(CZ16,①初期設定!$X$100:$AH$162,2,FALSE))</f>
        <v>*</v>
      </c>
      <c r="DK16" s="120" t="s">
        <v>91</v>
      </c>
      <c r="DL16" s="120" t="s">
        <v>144</v>
      </c>
      <c r="DM16" s="120" t="s">
        <v>541</v>
      </c>
      <c r="DN16" s="120" t="s">
        <v>544</v>
      </c>
      <c r="DO16" s="120" t="s">
        <v>76</v>
      </c>
      <c r="DP16" s="120" t="s">
        <v>79</v>
      </c>
      <c r="DR16" s="100" t="s">
        <v>185</v>
      </c>
      <c r="DS16" s="100" t="s">
        <v>185</v>
      </c>
    </row>
    <row r="17" spans="1:123" s="75" customFormat="1" ht="12" customHeight="1">
      <c r="A17" s="317">
        <v>4</v>
      </c>
      <c r="B17" s="318"/>
      <c r="C17" s="228"/>
      <c r="D17" s="225"/>
      <c r="E17" s="225"/>
      <c r="F17" s="225"/>
      <c r="G17" s="229"/>
      <c r="H17" s="313"/>
      <c r="I17" s="226"/>
      <c r="J17" s="228"/>
      <c r="K17" s="225"/>
      <c r="L17" s="225"/>
      <c r="M17" s="229"/>
      <c r="N17" s="313"/>
      <c r="O17" s="225"/>
      <c r="P17" s="225"/>
      <c r="Q17" s="225"/>
      <c r="R17" s="225"/>
      <c r="S17" s="225"/>
      <c r="T17" s="226"/>
      <c r="U17" s="228"/>
      <c r="V17" s="225"/>
      <c r="W17" s="225"/>
      <c r="X17" s="225"/>
      <c r="Y17" s="225"/>
      <c r="Z17" s="229"/>
      <c r="AA17" s="313"/>
      <c r="AB17" s="225"/>
      <c r="AC17" s="225"/>
      <c r="AD17" s="226"/>
      <c r="AE17" s="228"/>
      <c r="AF17" s="225"/>
      <c r="AG17" s="229"/>
      <c r="AH17" s="304"/>
      <c r="AI17" s="305"/>
      <c r="AJ17" s="305"/>
      <c r="AK17" s="305"/>
      <c r="AL17" s="305"/>
      <c r="AM17" s="305"/>
      <c r="AN17" s="157"/>
      <c r="AO17" s="158"/>
      <c r="AP17" s="159" t="str">
        <f t="shared" si="5"/>
        <v/>
      </c>
      <c r="AQ17" s="158"/>
      <c r="AR17" s="158"/>
      <c r="AS17" s="159" t="str">
        <f t="shared" si="6"/>
        <v/>
      </c>
      <c r="AT17" s="158"/>
      <c r="AU17" s="160"/>
      <c r="AV17" s="290"/>
      <c r="AW17" s="291"/>
      <c r="AX17" s="291"/>
      <c r="AY17" s="291"/>
      <c r="AZ17" s="291"/>
      <c r="BA17" s="291"/>
      <c r="BB17" s="165"/>
      <c r="BC17" s="166"/>
      <c r="BD17" s="167" t="str">
        <f t="shared" si="7"/>
        <v/>
      </c>
      <c r="BE17" s="166"/>
      <c r="BF17" s="166"/>
      <c r="BG17" s="167" t="str">
        <f t="shared" si="1"/>
        <v/>
      </c>
      <c r="BH17" s="166"/>
      <c r="BI17" s="168"/>
      <c r="BJ17" s="298"/>
      <c r="BK17" s="299"/>
      <c r="BL17" s="299"/>
      <c r="BM17" s="299"/>
      <c r="BN17" s="299"/>
      <c r="BO17" s="299"/>
      <c r="BP17" s="173"/>
      <c r="BQ17" s="174"/>
      <c r="BR17" s="175" t="str">
        <f t="shared" si="2"/>
        <v/>
      </c>
      <c r="BS17" s="174"/>
      <c r="BT17" s="174"/>
      <c r="BU17" s="175" t="str">
        <f t="shared" si="3"/>
        <v/>
      </c>
      <c r="BV17" s="174"/>
      <c r="BW17" s="176"/>
      <c r="BX17" s="228"/>
      <c r="BY17" s="225"/>
      <c r="BZ17" s="229"/>
      <c r="CA17" s="323"/>
      <c r="CB17" s="324"/>
      <c r="CC17" s="325"/>
      <c r="CF17" s="100" t="str">
        <f t="shared" si="8"/>
        <v>400R</v>
      </c>
      <c r="CG17" s="100" t="str">
        <f t="shared" si="9"/>
        <v>MR</v>
      </c>
      <c r="CH17" s="76">
        <f t="shared" si="10"/>
        <v>0</v>
      </c>
      <c r="CI17" s="114" t="str">
        <f t="shared" si="11"/>
        <v>小学種目</v>
      </c>
      <c r="CJ17" s="114">
        <f t="shared" si="12"/>
        <v>0</v>
      </c>
      <c r="CK17" s="114">
        <f t="shared" si="13"/>
        <v>0</v>
      </c>
      <c r="CL17" s="114">
        <f t="shared" si="14"/>
        <v>0</v>
      </c>
      <c r="CM17" s="114" t="str">
        <f t="shared" si="4"/>
        <v>小学0</v>
      </c>
      <c r="CO17" s="55" t="s">
        <v>145</v>
      </c>
      <c r="CP17" s="123" t="s">
        <v>199</v>
      </c>
      <c r="CQ17" s="123" t="s">
        <v>250</v>
      </c>
      <c r="CR17" s="123" t="s">
        <v>312</v>
      </c>
      <c r="CS17" s="123" t="s">
        <v>56</v>
      </c>
      <c r="CT17" s="123" t="s">
        <v>287</v>
      </c>
      <c r="CU17" s="120" t="s">
        <v>330</v>
      </c>
      <c r="CV17" s="134"/>
      <c r="CW17" s="120">
        <v>1972</v>
      </c>
      <c r="CX17" s="120" t="s">
        <v>66</v>
      </c>
      <c r="CY17" s="120" t="s">
        <v>92</v>
      </c>
      <c r="CZ17" s="120">
        <v>3</v>
      </c>
      <c r="DA17" s="120" t="str">
        <f>IF(ISERROR(VLOOKUP(CZ17,①初期設定!$C$49:$N$96,4,FALSE)),"*",VLOOKUP(CZ17,①初期設定!$C$49:$N$96,4,FALSE))</f>
        <v>*</v>
      </c>
      <c r="DB17" s="120" t="str">
        <f>IF(ISERROR(VLOOKUP(CZ17,①初期設定!$Q$49:$AB$96,4,FALSE)),"*",VLOOKUP(CZ17,①初期設定!$Q$49:$AB$96,4,FALSE))</f>
        <v>*</v>
      </c>
      <c r="DC17" s="120" t="str">
        <f>IF(ISERROR(VLOOKUP(CZ17,①初期設定!$E$49:$N$96,2,FALSE)),"*",VLOOKUP(CZ17,①初期設定!$E$49:$N$96,2,FALSE))</f>
        <v>小男6年100m</v>
      </c>
      <c r="DD17" s="120" t="str">
        <f>IF(ISERROR(VLOOKUP(CZ17,①初期設定!$S$49:$AB$96,2,FALSE)),"*",VLOOKUP(CZ17,①初期設定!$S$49:$AB$96,2,FALSE))</f>
        <v>小女6年100m</v>
      </c>
      <c r="DE17" s="120" t="str">
        <f>IF(ISERROR(VLOOKUP(CZ17,①初期設定!$C$100:$Q$162,6,FALSE)),"*",VLOOKUP(CZ17,①初期設定!$C$100:$Q$162,6,FALSE))</f>
        <v>*</v>
      </c>
      <c r="DF17" s="120" t="str">
        <f>IF(ISERROR(VLOOKUP(CZ17,①初期設定!$T$100:$AH$162,6,FALSE)),"*",VLOOKUP(CZ17,①初期設定!$T$100:$AH$162,6,FALSE))</f>
        <v>*</v>
      </c>
      <c r="DG17" s="120" t="str">
        <f>IF(ISERROR(VLOOKUP(CZ17,①初期設定!$E$100:$Q$162,4,FALSE)),"*",VLOOKUP(CZ17,①初期設定!$E$100:$Q$162,4,FALSE))</f>
        <v>*</v>
      </c>
      <c r="DH17" s="120" t="str">
        <f>IF(ISERROR(VLOOKUP(CZ17,①初期設定!$V$100:$AH$162,4,FALSE)),"*",VLOOKUP(CZ17,①初期設定!$V$100:$AH$162,4,FALSE))</f>
        <v>*</v>
      </c>
      <c r="DI17" s="120" t="str">
        <f>IF(ISERROR(VLOOKUP(CZ17,①初期設定!$G$100:$Q$162,2,FALSE)),"*",VLOOKUP(CZ17,①初期設定!$G$100:$Q$162,2,FALSE))</f>
        <v>*</v>
      </c>
      <c r="DJ17" s="120" t="str">
        <f>IF(ISERROR(VLOOKUP(CZ17,①初期設定!$X$100:$AH$162,2,FALSE)),"*",VLOOKUP(CZ17,①初期設定!$X$100:$AH$162,2,FALSE))</f>
        <v>*</v>
      </c>
      <c r="DK17" s="120" t="s">
        <v>92</v>
      </c>
      <c r="DL17" s="120" t="s">
        <v>144</v>
      </c>
      <c r="DM17" s="120" t="s">
        <v>542</v>
      </c>
      <c r="DN17" s="120" t="s">
        <v>545</v>
      </c>
      <c r="DO17" s="120" t="s">
        <v>77</v>
      </c>
      <c r="DP17" s="120" t="s">
        <v>80</v>
      </c>
      <c r="DQ17" s="56"/>
      <c r="DR17" s="100" t="s">
        <v>186</v>
      </c>
      <c r="DS17" s="100" t="s">
        <v>186</v>
      </c>
    </row>
    <row r="18" spans="1:123" ht="12" customHeight="1">
      <c r="A18" s="317">
        <v>5</v>
      </c>
      <c r="B18" s="318"/>
      <c r="C18" s="228"/>
      <c r="D18" s="225"/>
      <c r="E18" s="225"/>
      <c r="F18" s="225"/>
      <c r="G18" s="229"/>
      <c r="H18" s="313"/>
      <c r="I18" s="226"/>
      <c r="J18" s="228"/>
      <c r="K18" s="225"/>
      <c r="L18" s="225"/>
      <c r="M18" s="229"/>
      <c r="N18" s="313"/>
      <c r="O18" s="225"/>
      <c r="P18" s="225"/>
      <c r="Q18" s="225"/>
      <c r="R18" s="225"/>
      <c r="S18" s="225"/>
      <c r="T18" s="226"/>
      <c r="U18" s="228"/>
      <c r="V18" s="225"/>
      <c r="W18" s="225"/>
      <c r="X18" s="225"/>
      <c r="Y18" s="225"/>
      <c r="Z18" s="229"/>
      <c r="AA18" s="313"/>
      <c r="AB18" s="225"/>
      <c r="AC18" s="225"/>
      <c r="AD18" s="226"/>
      <c r="AE18" s="228"/>
      <c r="AF18" s="225"/>
      <c r="AG18" s="229"/>
      <c r="AH18" s="304"/>
      <c r="AI18" s="305"/>
      <c r="AJ18" s="305"/>
      <c r="AK18" s="305"/>
      <c r="AL18" s="305"/>
      <c r="AM18" s="305"/>
      <c r="AN18" s="157"/>
      <c r="AO18" s="158"/>
      <c r="AP18" s="159" t="str">
        <f t="shared" si="5"/>
        <v/>
      </c>
      <c r="AQ18" s="158"/>
      <c r="AR18" s="158"/>
      <c r="AS18" s="159" t="str">
        <f t="shared" si="6"/>
        <v/>
      </c>
      <c r="AT18" s="158"/>
      <c r="AU18" s="160"/>
      <c r="AV18" s="290"/>
      <c r="AW18" s="291"/>
      <c r="AX18" s="291"/>
      <c r="AY18" s="291"/>
      <c r="AZ18" s="291"/>
      <c r="BA18" s="291"/>
      <c r="BB18" s="165"/>
      <c r="BC18" s="166"/>
      <c r="BD18" s="167" t="str">
        <f t="shared" si="7"/>
        <v/>
      </c>
      <c r="BE18" s="166"/>
      <c r="BF18" s="166"/>
      <c r="BG18" s="167" t="str">
        <f t="shared" si="1"/>
        <v/>
      </c>
      <c r="BH18" s="166"/>
      <c r="BI18" s="168"/>
      <c r="BJ18" s="298"/>
      <c r="BK18" s="299"/>
      <c r="BL18" s="299"/>
      <c r="BM18" s="299"/>
      <c r="BN18" s="299"/>
      <c r="BO18" s="299"/>
      <c r="BP18" s="173"/>
      <c r="BQ18" s="174"/>
      <c r="BR18" s="175" t="str">
        <f t="shared" si="2"/>
        <v/>
      </c>
      <c r="BS18" s="174"/>
      <c r="BT18" s="174"/>
      <c r="BU18" s="175" t="str">
        <f t="shared" si="3"/>
        <v/>
      </c>
      <c r="BV18" s="174"/>
      <c r="BW18" s="176"/>
      <c r="BX18" s="228"/>
      <c r="BY18" s="225"/>
      <c r="BZ18" s="229"/>
      <c r="CA18" s="323"/>
      <c r="CB18" s="324"/>
      <c r="CC18" s="325"/>
      <c r="CF18" s="100" t="str">
        <f t="shared" si="8"/>
        <v>400R</v>
      </c>
      <c r="CG18" s="100" t="str">
        <f t="shared" si="9"/>
        <v>MR</v>
      </c>
      <c r="CH18" s="76">
        <f t="shared" si="10"/>
        <v>0</v>
      </c>
      <c r="CI18" s="114" t="str">
        <f t="shared" si="11"/>
        <v>小学種目</v>
      </c>
      <c r="CJ18" s="114">
        <f t="shared" si="12"/>
        <v>0</v>
      </c>
      <c r="CK18" s="114">
        <f t="shared" si="13"/>
        <v>0</v>
      </c>
      <c r="CL18" s="114">
        <f t="shared" si="14"/>
        <v>0</v>
      </c>
      <c r="CM18" s="114" t="str">
        <f t="shared" si="4"/>
        <v>小学0</v>
      </c>
      <c r="CO18" s="55" t="s">
        <v>175</v>
      </c>
      <c r="CP18" s="120" t="s">
        <v>191</v>
      </c>
      <c r="CQ18" s="123" t="s">
        <v>190</v>
      </c>
      <c r="CR18" s="123" t="s">
        <v>23</v>
      </c>
      <c r="CS18" s="123" t="s">
        <v>48</v>
      </c>
      <c r="CT18" s="123" t="s">
        <v>288</v>
      </c>
      <c r="CU18" s="120" t="s">
        <v>329</v>
      </c>
      <c r="CV18" s="134"/>
      <c r="CW18" s="120">
        <v>1973</v>
      </c>
      <c r="CX18" s="120" t="s">
        <v>67</v>
      </c>
      <c r="CY18" s="120" t="s">
        <v>93</v>
      </c>
      <c r="CZ18" s="120">
        <v>4</v>
      </c>
      <c r="DA18" s="120" t="str">
        <f>IF(ISERROR(VLOOKUP(CZ18,①初期設定!$C$49:$N$96,4,FALSE)),"*",VLOOKUP(CZ18,①初期設定!$C$49:$N$96,4,FALSE))</f>
        <v>*</v>
      </c>
      <c r="DB18" s="120" t="str">
        <f>IF(ISERROR(VLOOKUP(CZ18,①初期設定!$Q$49:$AB$96,4,FALSE)),"*",VLOOKUP(CZ18,①初期設定!$Q$49:$AB$96,4,FALSE))</f>
        <v>*</v>
      </c>
      <c r="DC18" s="120" t="str">
        <f>IF(ISERROR(VLOOKUP(CZ18,①初期設定!$E$49:$N$96,2,FALSE)),"*",VLOOKUP(CZ18,①初期設定!$E$49:$N$96,2,FALSE))</f>
        <v>小男5年100m</v>
      </c>
      <c r="DD18" s="120" t="str">
        <f>IF(ISERROR(VLOOKUP(CZ18,①初期設定!$S$49:$AB$96,2,FALSE)),"*",VLOOKUP(CZ18,①初期設定!$S$49:$AB$96,2,FALSE))</f>
        <v>小女5年100m</v>
      </c>
      <c r="DE18" s="120" t="str">
        <f>IF(ISERROR(VLOOKUP(CZ18,①初期設定!$C$100:$Q$162,6,FALSE)),"*",VLOOKUP(CZ18,①初期設定!$C$100:$Q$162,6,FALSE))</f>
        <v>*</v>
      </c>
      <c r="DF18" s="120" t="str">
        <f>IF(ISERROR(VLOOKUP(CZ18,①初期設定!$T$100:$AH$162,6,FALSE)),"*",VLOOKUP(CZ18,①初期設定!$T$100:$AH$162,6,FALSE))</f>
        <v>*</v>
      </c>
      <c r="DG18" s="120" t="str">
        <f>IF(ISERROR(VLOOKUP(CZ18,①初期設定!$E$100:$Q$162,4,FALSE)),"*",VLOOKUP(CZ18,①初期設定!$E$100:$Q$162,4,FALSE))</f>
        <v>*</v>
      </c>
      <c r="DH18" s="120" t="str">
        <f>IF(ISERROR(VLOOKUP(CZ18,①初期設定!$V$100:$AH$162,4,FALSE)),"*",VLOOKUP(CZ18,①初期設定!$V$100:$AH$162,4,FALSE))</f>
        <v>*</v>
      </c>
      <c r="DI18" s="120" t="str">
        <f>IF(ISERROR(VLOOKUP(CZ18,①初期設定!$G$100:$Q$162,2,FALSE)),"*",VLOOKUP(CZ18,①初期設定!$G$100:$Q$162,2,FALSE))</f>
        <v>*</v>
      </c>
      <c r="DJ18" s="120" t="str">
        <f>IF(ISERROR(VLOOKUP(CZ18,①初期設定!$X$100:$AH$162,2,FALSE)),"*",VLOOKUP(CZ18,①初期設定!$X$100:$AH$162,2,FALSE))</f>
        <v>*</v>
      </c>
      <c r="DK18" s="120" t="s">
        <v>93</v>
      </c>
      <c r="DL18" s="120" t="s">
        <v>144</v>
      </c>
      <c r="DM18" s="200" t="s">
        <v>543</v>
      </c>
      <c r="DN18" s="120" t="s">
        <v>546</v>
      </c>
      <c r="DO18" s="120"/>
      <c r="DP18" s="120"/>
      <c r="DR18" s="100" t="s">
        <v>180</v>
      </c>
      <c r="DS18" s="100" t="s">
        <v>180</v>
      </c>
    </row>
    <row r="19" spans="1:123" ht="12" customHeight="1">
      <c r="A19" s="317">
        <v>6</v>
      </c>
      <c r="B19" s="318"/>
      <c r="C19" s="228"/>
      <c r="D19" s="225"/>
      <c r="E19" s="225"/>
      <c r="F19" s="225"/>
      <c r="G19" s="229"/>
      <c r="H19" s="313"/>
      <c r="I19" s="226"/>
      <c r="J19" s="228"/>
      <c r="K19" s="225"/>
      <c r="L19" s="225"/>
      <c r="M19" s="229"/>
      <c r="N19" s="313"/>
      <c r="O19" s="225"/>
      <c r="P19" s="225"/>
      <c r="Q19" s="225"/>
      <c r="R19" s="225"/>
      <c r="S19" s="225"/>
      <c r="T19" s="226"/>
      <c r="U19" s="228"/>
      <c r="V19" s="225"/>
      <c r="W19" s="225"/>
      <c r="X19" s="225"/>
      <c r="Y19" s="225"/>
      <c r="Z19" s="229"/>
      <c r="AA19" s="313"/>
      <c r="AB19" s="225"/>
      <c r="AC19" s="225"/>
      <c r="AD19" s="226"/>
      <c r="AE19" s="228"/>
      <c r="AF19" s="225"/>
      <c r="AG19" s="229"/>
      <c r="AH19" s="304"/>
      <c r="AI19" s="305"/>
      <c r="AJ19" s="305"/>
      <c r="AK19" s="305"/>
      <c r="AL19" s="305"/>
      <c r="AM19" s="305"/>
      <c r="AN19" s="157"/>
      <c r="AO19" s="158"/>
      <c r="AP19" s="159" t="str">
        <f t="shared" si="5"/>
        <v/>
      </c>
      <c r="AQ19" s="158"/>
      <c r="AR19" s="158"/>
      <c r="AS19" s="159" t="str">
        <f t="shared" si="6"/>
        <v/>
      </c>
      <c r="AT19" s="158"/>
      <c r="AU19" s="160"/>
      <c r="AV19" s="290"/>
      <c r="AW19" s="291"/>
      <c r="AX19" s="291"/>
      <c r="AY19" s="291"/>
      <c r="AZ19" s="291"/>
      <c r="BA19" s="291"/>
      <c r="BB19" s="165"/>
      <c r="BC19" s="166"/>
      <c r="BD19" s="167" t="str">
        <f t="shared" si="7"/>
        <v/>
      </c>
      <c r="BE19" s="166"/>
      <c r="BF19" s="166"/>
      <c r="BG19" s="167" t="str">
        <f t="shared" si="1"/>
        <v/>
      </c>
      <c r="BH19" s="166"/>
      <c r="BI19" s="168"/>
      <c r="BJ19" s="298"/>
      <c r="BK19" s="299"/>
      <c r="BL19" s="299"/>
      <c r="BM19" s="299"/>
      <c r="BN19" s="299"/>
      <c r="BO19" s="299"/>
      <c r="BP19" s="173"/>
      <c r="BQ19" s="174"/>
      <c r="BR19" s="175" t="str">
        <f t="shared" si="2"/>
        <v/>
      </c>
      <c r="BS19" s="174"/>
      <c r="BT19" s="174"/>
      <c r="BU19" s="175" t="str">
        <f t="shared" si="3"/>
        <v/>
      </c>
      <c r="BV19" s="174"/>
      <c r="BW19" s="176"/>
      <c r="BX19" s="228"/>
      <c r="BY19" s="225"/>
      <c r="BZ19" s="229"/>
      <c r="CA19" s="323"/>
      <c r="CB19" s="324"/>
      <c r="CC19" s="325"/>
      <c r="CF19" s="100" t="str">
        <f t="shared" si="8"/>
        <v>400R</v>
      </c>
      <c r="CG19" s="100" t="str">
        <f t="shared" si="9"/>
        <v>MR</v>
      </c>
      <c r="CH19" s="76">
        <f t="shared" si="10"/>
        <v>0</v>
      </c>
      <c r="CI19" s="114" t="str">
        <f t="shared" si="11"/>
        <v>小学種目</v>
      </c>
      <c r="CJ19" s="114">
        <f t="shared" si="12"/>
        <v>0</v>
      </c>
      <c r="CK19" s="114">
        <f t="shared" si="13"/>
        <v>0</v>
      </c>
      <c r="CL19" s="114">
        <f t="shared" si="14"/>
        <v>0</v>
      </c>
      <c r="CM19" s="114" t="str">
        <f t="shared" si="4"/>
        <v>小学0</v>
      </c>
      <c r="CO19" s="55" t="s">
        <v>10</v>
      </c>
      <c r="CP19" s="120"/>
      <c r="CQ19" s="123" t="s">
        <v>306</v>
      </c>
      <c r="CR19" s="123" t="s">
        <v>25</v>
      </c>
      <c r="CS19" s="123" t="s">
        <v>57</v>
      </c>
      <c r="CT19" s="123" t="s">
        <v>289</v>
      </c>
      <c r="CU19" s="120" t="s">
        <v>331</v>
      </c>
      <c r="CV19" s="134"/>
      <c r="CW19" s="120">
        <v>1974</v>
      </c>
      <c r="CX19" s="120" t="s">
        <v>68</v>
      </c>
      <c r="CY19" s="120" t="s">
        <v>96</v>
      </c>
      <c r="CZ19" s="120">
        <v>5</v>
      </c>
      <c r="DA19" s="120" t="str">
        <f>IF(ISERROR(VLOOKUP(CZ19,①初期設定!$C$49:$N$96,4,FALSE)),"*",VLOOKUP(CZ19,①初期設定!$C$49:$N$96,4,FALSE))</f>
        <v>*</v>
      </c>
      <c r="DB19" s="120" t="str">
        <f>IF(ISERROR(VLOOKUP(CZ19,①初期設定!$Q$49:$AB$96,4,FALSE)),"*",VLOOKUP(CZ19,①初期設定!$Q$49:$AB$96,4,FALSE))</f>
        <v>*</v>
      </c>
      <c r="DC19" s="120" t="str">
        <f>IF(ISERROR(VLOOKUP(CZ19,①初期設定!$E$49:$N$96,2,FALSE)),"*",VLOOKUP(CZ19,①初期設定!$E$49:$N$96,2,FALSE))</f>
        <v>小男4年100m</v>
      </c>
      <c r="DD19" s="120" t="str">
        <f>IF(ISERROR(VLOOKUP(CZ19,①初期設定!$S$49:$AB$96,2,FALSE)),"*",VLOOKUP(CZ19,①初期設定!$S$49:$AB$96,2,FALSE))</f>
        <v>小女4年100m</v>
      </c>
      <c r="DE19" s="120" t="str">
        <f>IF(ISERROR(VLOOKUP(CZ19,①初期設定!$C$100:$Q$162,6,FALSE)),"*",VLOOKUP(CZ19,①初期設定!$C$100:$Q$162,6,FALSE))</f>
        <v>*</v>
      </c>
      <c r="DF19" s="120" t="str">
        <f>IF(ISERROR(VLOOKUP(CZ19,①初期設定!$T$100:$AH$162,6,FALSE)),"*",VLOOKUP(CZ19,①初期設定!$T$100:$AH$162,6,FALSE))</f>
        <v>*</v>
      </c>
      <c r="DG19" s="120" t="str">
        <f>IF(ISERROR(VLOOKUP(CZ19,①初期設定!$E$100:$Q$162,4,FALSE)),"*",VLOOKUP(CZ19,①初期設定!$E$100:$Q$162,4,FALSE))</f>
        <v>*</v>
      </c>
      <c r="DH19" s="120" t="str">
        <f>IF(ISERROR(VLOOKUP(CZ19,①初期設定!$V$100:$AH$162,4,FALSE)),"*",VLOOKUP(CZ19,①初期設定!$V$100:$AH$162,4,FALSE))</f>
        <v>*</v>
      </c>
      <c r="DI19" s="120" t="str">
        <f>IF(ISERROR(VLOOKUP(CZ19,①初期設定!$G$100:$Q$162,2,FALSE)),"*",VLOOKUP(CZ19,①初期設定!$G$100:$Q$162,2,FALSE))</f>
        <v>*</v>
      </c>
      <c r="DJ19" s="120" t="str">
        <f>IF(ISERROR(VLOOKUP(CZ19,①初期設定!$X$100:$AH$162,2,FALSE)),"*",VLOOKUP(CZ19,①初期設定!$X$100:$AH$162,2,FALSE))</f>
        <v>*</v>
      </c>
      <c r="DK19" s="120" t="s">
        <v>96</v>
      </c>
      <c r="DL19" s="120" t="s">
        <v>144</v>
      </c>
      <c r="DM19" s="120"/>
      <c r="DN19" s="120"/>
      <c r="DO19" s="120"/>
      <c r="DP19" s="120"/>
      <c r="DR19" s="100" t="s">
        <v>181</v>
      </c>
      <c r="DS19" s="100" t="s">
        <v>181</v>
      </c>
    </row>
    <row r="20" spans="1:123" ht="12" customHeight="1">
      <c r="A20" s="317">
        <v>7</v>
      </c>
      <c r="B20" s="318"/>
      <c r="C20" s="228"/>
      <c r="D20" s="225"/>
      <c r="E20" s="225"/>
      <c r="F20" s="225"/>
      <c r="G20" s="229"/>
      <c r="H20" s="313"/>
      <c r="I20" s="226"/>
      <c r="J20" s="228"/>
      <c r="K20" s="225"/>
      <c r="L20" s="225"/>
      <c r="M20" s="229"/>
      <c r="N20" s="313"/>
      <c r="O20" s="225"/>
      <c r="P20" s="225"/>
      <c r="Q20" s="225"/>
      <c r="R20" s="225"/>
      <c r="S20" s="225"/>
      <c r="T20" s="226"/>
      <c r="U20" s="228"/>
      <c r="V20" s="225"/>
      <c r="W20" s="225"/>
      <c r="X20" s="225"/>
      <c r="Y20" s="225"/>
      <c r="Z20" s="229"/>
      <c r="AA20" s="313"/>
      <c r="AB20" s="225"/>
      <c r="AC20" s="225"/>
      <c r="AD20" s="226"/>
      <c r="AE20" s="228"/>
      <c r="AF20" s="225"/>
      <c r="AG20" s="229"/>
      <c r="AH20" s="304"/>
      <c r="AI20" s="305"/>
      <c r="AJ20" s="305"/>
      <c r="AK20" s="305"/>
      <c r="AL20" s="305"/>
      <c r="AM20" s="305"/>
      <c r="AN20" s="157"/>
      <c r="AO20" s="158"/>
      <c r="AP20" s="159" t="str">
        <f t="shared" si="5"/>
        <v/>
      </c>
      <c r="AQ20" s="158"/>
      <c r="AR20" s="158"/>
      <c r="AS20" s="159" t="str">
        <f t="shared" si="6"/>
        <v/>
      </c>
      <c r="AT20" s="158"/>
      <c r="AU20" s="160"/>
      <c r="AV20" s="290"/>
      <c r="AW20" s="291"/>
      <c r="AX20" s="291"/>
      <c r="AY20" s="291"/>
      <c r="AZ20" s="291"/>
      <c r="BA20" s="291"/>
      <c r="BB20" s="165"/>
      <c r="BC20" s="166"/>
      <c r="BD20" s="167" t="str">
        <f t="shared" si="7"/>
        <v/>
      </c>
      <c r="BE20" s="166"/>
      <c r="BF20" s="166"/>
      <c r="BG20" s="167" t="str">
        <f t="shared" si="1"/>
        <v/>
      </c>
      <c r="BH20" s="166"/>
      <c r="BI20" s="168"/>
      <c r="BJ20" s="298"/>
      <c r="BK20" s="299"/>
      <c r="BL20" s="299"/>
      <c r="BM20" s="299"/>
      <c r="BN20" s="299"/>
      <c r="BO20" s="299"/>
      <c r="BP20" s="173"/>
      <c r="BQ20" s="174"/>
      <c r="BR20" s="175" t="str">
        <f t="shared" si="2"/>
        <v/>
      </c>
      <c r="BS20" s="174"/>
      <c r="BT20" s="174"/>
      <c r="BU20" s="175" t="str">
        <f t="shared" si="3"/>
        <v/>
      </c>
      <c r="BV20" s="174"/>
      <c r="BW20" s="176"/>
      <c r="BX20" s="228"/>
      <c r="BY20" s="225"/>
      <c r="BZ20" s="229"/>
      <c r="CA20" s="323"/>
      <c r="CB20" s="324"/>
      <c r="CC20" s="325"/>
      <c r="CF20" s="100" t="str">
        <f t="shared" si="8"/>
        <v>400R</v>
      </c>
      <c r="CG20" s="100" t="str">
        <f t="shared" si="9"/>
        <v>MR</v>
      </c>
      <c r="CH20" s="76">
        <f t="shared" si="10"/>
        <v>0</v>
      </c>
      <c r="CI20" s="114" t="str">
        <f t="shared" si="11"/>
        <v>小学種目</v>
      </c>
      <c r="CJ20" s="114">
        <f t="shared" si="12"/>
        <v>0</v>
      </c>
      <c r="CK20" s="114">
        <f t="shared" si="13"/>
        <v>0</v>
      </c>
      <c r="CL20" s="114">
        <f t="shared" si="14"/>
        <v>0</v>
      </c>
      <c r="CM20" s="114" t="str">
        <f t="shared" si="4"/>
        <v>小学0</v>
      </c>
      <c r="CP20" s="135"/>
      <c r="CQ20" s="123" t="s">
        <v>191</v>
      </c>
      <c r="CR20" s="123" t="s">
        <v>226</v>
      </c>
      <c r="CS20" s="123" t="s">
        <v>50</v>
      </c>
      <c r="CT20" s="123" t="s">
        <v>290</v>
      </c>
      <c r="CU20" s="120" t="s">
        <v>334</v>
      </c>
      <c r="CV20" s="134"/>
      <c r="CW20" s="120">
        <v>1975</v>
      </c>
      <c r="CX20" s="120" t="s">
        <v>69</v>
      </c>
      <c r="CY20" s="120" t="s">
        <v>95</v>
      </c>
      <c r="CZ20" s="120">
        <v>6</v>
      </c>
      <c r="DA20" s="120" t="str">
        <f>IF(ISERROR(VLOOKUP(CZ20,①初期設定!$C$49:$N$96,4,FALSE)),"*",VLOOKUP(CZ20,①初期設定!$C$49:$N$96,4,FALSE))</f>
        <v>*</v>
      </c>
      <c r="DB20" s="120" t="str">
        <f>IF(ISERROR(VLOOKUP(CZ20,①初期設定!$Q$49:$AB$96,4,FALSE)),"*",VLOOKUP(CZ20,①初期設定!$Q$49:$AB$96,4,FALSE))</f>
        <v>*</v>
      </c>
      <c r="DC20" s="120" t="str">
        <f>IF(ISERROR(VLOOKUP(CZ20,①初期設定!$E$49:$N$96,2,FALSE)),"*",VLOOKUP(CZ20,①初期設定!$E$49:$N$96,2,FALSE))</f>
        <v>小男3年100m</v>
      </c>
      <c r="DD20" s="120" t="str">
        <f>IF(ISERROR(VLOOKUP(CZ20,①初期設定!$S$49:$AB$96,2,FALSE)),"*",VLOOKUP(CZ20,①初期設定!$S$49:$AB$96,2,FALSE))</f>
        <v>小女3年100m</v>
      </c>
      <c r="DE20" s="120" t="str">
        <f>IF(ISERROR(VLOOKUP(CZ20,①初期設定!$C$100:$Q$162,6,FALSE)),"*",VLOOKUP(CZ20,①初期設定!$C$100:$Q$162,6,FALSE))</f>
        <v>*</v>
      </c>
      <c r="DF20" s="120" t="str">
        <f>IF(ISERROR(VLOOKUP(CZ20,①初期設定!$T$100:$AH$162,6,FALSE)),"*",VLOOKUP(CZ20,①初期設定!$T$100:$AH$162,6,FALSE))</f>
        <v>*</v>
      </c>
      <c r="DG20" s="120" t="str">
        <f>IF(ISERROR(VLOOKUP(CZ20,①初期設定!$E$100:$Q$162,4,FALSE)),"*",VLOOKUP(CZ20,①初期設定!$E$100:$Q$162,4,FALSE))</f>
        <v>*</v>
      </c>
      <c r="DH20" s="120" t="str">
        <f>IF(ISERROR(VLOOKUP(CZ20,①初期設定!$V$100:$AH$162,4,FALSE)),"*",VLOOKUP(CZ20,①初期設定!$V$100:$AH$162,4,FALSE))</f>
        <v>*</v>
      </c>
      <c r="DI20" s="120" t="str">
        <f>IF(ISERROR(VLOOKUP(CZ20,①初期設定!$G$100:$Q$162,2,FALSE)),"*",VLOOKUP(CZ20,①初期設定!$G$100:$Q$162,2,FALSE))</f>
        <v>*</v>
      </c>
      <c r="DJ20" s="120" t="str">
        <f>IF(ISERROR(VLOOKUP(CZ20,①初期設定!$X$100:$AH$162,2,FALSE)),"*",VLOOKUP(CZ20,①初期設定!$X$100:$AH$162,2,FALSE))</f>
        <v>*</v>
      </c>
      <c r="DK20" s="120" t="s">
        <v>95</v>
      </c>
      <c r="DL20" s="120" t="s">
        <v>144</v>
      </c>
      <c r="DM20" s="136"/>
      <c r="DN20" s="121"/>
      <c r="DO20" s="121"/>
      <c r="DP20" s="121"/>
      <c r="DR20" s="100" t="s">
        <v>182</v>
      </c>
      <c r="DS20" s="100" t="s">
        <v>182</v>
      </c>
    </row>
    <row r="21" spans="1:123" ht="12" customHeight="1">
      <c r="A21" s="317">
        <v>8</v>
      </c>
      <c r="B21" s="318"/>
      <c r="C21" s="228"/>
      <c r="D21" s="225"/>
      <c r="E21" s="225"/>
      <c r="F21" s="225"/>
      <c r="G21" s="229"/>
      <c r="H21" s="313"/>
      <c r="I21" s="226"/>
      <c r="J21" s="228"/>
      <c r="K21" s="225"/>
      <c r="L21" s="225"/>
      <c r="M21" s="229"/>
      <c r="N21" s="313"/>
      <c r="O21" s="225"/>
      <c r="P21" s="225"/>
      <c r="Q21" s="225"/>
      <c r="R21" s="225"/>
      <c r="S21" s="225"/>
      <c r="T21" s="226"/>
      <c r="U21" s="228"/>
      <c r="V21" s="225"/>
      <c r="W21" s="225"/>
      <c r="X21" s="225"/>
      <c r="Y21" s="225"/>
      <c r="Z21" s="229"/>
      <c r="AA21" s="313"/>
      <c r="AB21" s="225"/>
      <c r="AC21" s="225"/>
      <c r="AD21" s="226"/>
      <c r="AE21" s="228"/>
      <c r="AF21" s="225"/>
      <c r="AG21" s="229"/>
      <c r="AH21" s="304"/>
      <c r="AI21" s="305"/>
      <c r="AJ21" s="305"/>
      <c r="AK21" s="305"/>
      <c r="AL21" s="305"/>
      <c r="AM21" s="305"/>
      <c r="AN21" s="157"/>
      <c r="AO21" s="158"/>
      <c r="AP21" s="159" t="str">
        <f t="shared" si="5"/>
        <v/>
      </c>
      <c r="AQ21" s="158"/>
      <c r="AR21" s="158"/>
      <c r="AS21" s="159" t="str">
        <f t="shared" si="6"/>
        <v/>
      </c>
      <c r="AT21" s="158"/>
      <c r="AU21" s="160"/>
      <c r="AV21" s="290"/>
      <c r="AW21" s="291"/>
      <c r="AX21" s="291"/>
      <c r="AY21" s="291"/>
      <c r="AZ21" s="291"/>
      <c r="BA21" s="291"/>
      <c r="BB21" s="165"/>
      <c r="BC21" s="166"/>
      <c r="BD21" s="167" t="str">
        <f t="shared" si="7"/>
        <v/>
      </c>
      <c r="BE21" s="166"/>
      <c r="BF21" s="166"/>
      <c r="BG21" s="167" t="str">
        <f t="shared" si="1"/>
        <v/>
      </c>
      <c r="BH21" s="166"/>
      <c r="BI21" s="168"/>
      <c r="BJ21" s="298"/>
      <c r="BK21" s="299"/>
      <c r="BL21" s="299"/>
      <c r="BM21" s="299"/>
      <c r="BN21" s="299"/>
      <c r="BO21" s="299"/>
      <c r="BP21" s="173"/>
      <c r="BQ21" s="174"/>
      <c r="BR21" s="175" t="str">
        <f t="shared" si="2"/>
        <v/>
      </c>
      <c r="BS21" s="174"/>
      <c r="BT21" s="174"/>
      <c r="BU21" s="175" t="str">
        <f t="shared" si="3"/>
        <v/>
      </c>
      <c r="BV21" s="174"/>
      <c r="BW21" s="176"/>
      <c r="BX21" s="228"/>
      <c r="BY21" s="225"/>
      <c r="BZ21" s="229"/>
      <c r="CA21" s="323"/>
      <c r="CB21" s="324"/>
      <c r="CC21" s="325"/>
      <c r="CF21" s="100" t="str">
        <f t="shared" si="8"/>
        <v>400R</v>
      </c>
      <c r="CG21" s="100" t="str">
        <f t="shared" si="9"/>
        <v>MR</v>
      </c>
      <c r="CH21" s="76">
        <f t="shared" si="10"/>
        <v>0</v>
      </c>
      <c r="CI21" s="114" t="str">
        <f t="shared" si="11"/>
        <v>小学種目</v>
      </c>
      <c r="CJ21" s="114">
        <f t="shared" si="12"/>
        <v>0</v>
      </c>
      <c r="CK21" s="114">
        <f t="shared" si="13"/>
        <v>0</v>
      </c>
      <c r="CL21" s="114">
        <f t="shared" si="14"/>
        <v>0</v>
      </c>
      <c r="CM21" s="114" t="str">
        <f t="shared" si="4"/>
        <v>小学0</v>
      </c>
      <c r="CP21" s="135"/>
      <c r="CQ21" s="123" t="s">
        <v>195</v>
      </c>
      <c r="CR21" s="123" t="s">
        <v>15</v>
      </c>
      <c r="CS21" s="123" t="s">
        <v>53</v>
      </c>
      <c r="CT21" s="123" t="s">
        <v>291</v>
      </c>
      <c r="CU21" s="120" t="s">
        <v>333</v>
      </c>
      <c r="CV21" s="134"/>
      <c r="CW21" s="120">
        <v>1976</v>
      </c>
      <c r="CX21" s="120" t="s">
        <v>70</v>
      </c>
      <c r="CY21" s="120" t="s">
        <v>94</v>
      </c>
      <c r="CZ21" s="120">
        <v>7</v>
      </c>
      <c r="DA21" s="120" t="str">
        <f>IF(ISERROR(VLOOKUP(CZ21,①初期設定!$C$49:$N$96,4,FALSE)),"*",VLOOKUP(CZ21,①初期設定!$C$49:$N$96,4,FALSE))</f>
        <v>*</v>
      </c>
      <c r="DB21" s="120" t="str">
        <f>IF(ISERROR(VLOOKUP(CZ21,①初期設定!$Q$49:$AB$96,4,FALSE)),"*",VLOOKUP(CZ21,①初期設定!$Q$49:$AB$96,4,FALSE))</f>
        <v>*</v>
      </c>
      <c r="DC21" s="120" t="str">
        <f>IF(ISERROR(VLOOKUP(CZ21,①初期設定!$E$49:$N$96,2,FALSE)),"*",VLOOKUP(CZ21,①初期設定!$E$49:$N$96,2,FALSE))</f>
        <v>小男4年800m</v>
      </c>
      <c r="DD21" s="120" t="str">
        <f>IF(ISERROR(VLOOKUP(CZ21,①初期設定!$S$49:$AB$96,2,FALSE)),"*",VLOOKUP(CZ21,①初期設定!$S$49:$AB$96,2,FALSE))</f>
        <v>小女6年800m</v>
      </c>
      <c r="DE21" s="120" t="str">
        <f>IF(ISERROR(VLOOKUP(CZ21,①初期設定!$C$100:$Q$162,6,FALSE)),"*",VLOOKUP(CZ21,①初期設定!$C$100:$Q$162,6,FALSE))</f>
        <v>*</v>
      </c>
      <c r="DF21" s="120" t="str">
        <f>IF(ISERROR(VLOOKUP(CZ21,①初期設定!$T$100:$AH$162,6,FALSE)),"*",VLOOKUP(CZ21,①初期設定!$T$100:$AH$162,6,FALSE))</f>
        <v>*</v>
      </c>
      <c r="DG21" s="120" t="str">
        <f>IF(ISERROR(VLOOKUP(CZ21,①初期設定!$E$100:$Q$162,4,FALSE)),"*",VLOOKUP(CZ21,①初期設定!$E$100:$Q$162,4,FALSE))</f>
        <v>*</v>
      </c>
      <c r="DH21" s="120" t="str">
        <f>IF(ISERROR(VLOOKUP(CZ21,①初期設定!$V$100:$AH$162,4,FALSE)),"*",VLOOKUP(CZ21,①初期設定!$V$100:$AH$162,4,FALSE))</f>
        <v>*</v>
      </c>
      <c r="DI21" s="120" t="str">
        <f>IF(ISERROR(VLOOKUP(CZ21,①初期設定!$G$100:$Q$162,2,FALSE)),"*",VLOOKUP(CZ21,①初期設定!$G$100:$Q$162,2,FALSE))</f>
        <v>*</v>
      </c>
      <c r="DJ21" s="120" t="str">
        <f>IF(ISERROR(VLOOKUP(CZ21,①初期設定!$X$100:$AH$162,2,FALSE)),"*",VLOOKUP(CZ21,①初期設定!$X$100:$AH$162,2,FALSE))</f>
        <v>*</v>
      </c>
      <c r="DK21" s="120" t="s">
        <v>94</v>
      </c>
      <c r="DL21" s="120" t="s">
        <v>144</v>
      </c>
      <c r="DM21" s="137"/>
      <c r="DN21" s="137"/>
      <c r="DO21" s="137"/>
      <c r="DP21" s="137"/>
      <c r="DR21" s="100" t="s">
        <v>183</v>
      </c>
      <c r="DS21" s="100" t="s">
        <v>183</v>
      </c>
    </row>
    <row r="22" spans="1:123" ht="12" customHeight="1">
      <c r="A22" s="317">
        <v>9</v>
      </c>
      <c r="B22" s="318"/>
      <c r="C22" s="228"/>
      <c r="D22" s="225"/>
      <c r="E22" s="225"/>
      <c r="F22" s="225"/>
      <c r="G22" s="229"/>
      <c r="H22" s="313"/>
      <c r="I22" s="226"/>
      <c r="J22" s="228"/>
      <c r="K22" s="225"/>
      <c r="L22" s="225"/>
      <c r="M22" s="229"/>
      <c r="N22" s="313"/>
      <c r="O22" s="225"/>
      <c r="P22" s="225"/>
      <c r="Q22" s="225"/>
      <c r="R22" s="225"/>
      <c r="S22" s="225"/>
      <c r="T22" s="226"/>
      <c r="U22" s="228"/>
      <c r="V22" s="225"/>
      <c r="W22" s="225"/>
      <c r="X22" s="225"/>
      <c r="Y22" s="225"/>
      <c r="Z22" s="229"/>
      <c r="AA22" s="313"/>
      <c r="AB22" s="225"/>
      <c r="AC22" s="225"/>
      <c r="AD22" s="226"/>
      <c r="AE22" s="228"/>
      <c r="AF22" s="225"/>
      <c r="AG22" s="229"/>
      <c r="AH22" s="304"/>
      <c r="AI22" s="305"/>
      <c r="AJ22" s="305"/>
      <c r="AK22" s="305"/>
      <c r="AL22" s="305"/>
      <c r="AM22" s="305"/>
      <c r="AN22" s="157"/>
      <c r="AO22" s="158"/>
      <c r="AP22" s="159" t="str">
        <f t="shared" si="5"/>
        <v/>
      </c>
      <c r="AQ22" s="158"/>
      <c r="AR22" s="158"/>
      <c r="AS22" s="159" t="str">
        <f t="shared" si="6"/>
        <v/>
      </c>
      <c r="AT22" s="158"/>
      <c r="AU22" s="160"/>
      <c r="AV22" s="290"/>
      <c r="AW22" s="291"/>
      <c r="AX22" s="291"/>
      <c r="AY22" s="291"/>
      <c r="AZ22" s="291"/>
      <c r="BA22" s="291"/>
      <c r="BB22" s="165"/>
      <c r="BC22" s="166"/>
      <c r="BD22" s="167" t="str">
        <f t="shared" si="7"/>
        <v/>
      </c>
      <c r="BE22" s="166"/>
      <c r="BF22" s="166"/>
      <c r="BG22" s="167" t="str">
        <f t="shared" si="1"/>
        <v/>
      </c>
      <c r="BH22" s="166"/>
      <c r="BI22" s="168"/>
      <c r="BJ22" s="298"/>
      <c r="BK22" s="299"/>
      <c r="BL22" s="299"/>
      <c r="BM22" s="299"/>
      <c r="BN22" s="299"/>
      <c r="BO22" s="299"/>
      <c r="BP22" s="173"/>
      <c r="BQ22" s="174"/>
      <c r="BR22" s="175" t="str">
        <f t="shared" si="2"/>
        <v/>
      </c>
      <c r="BS22" s="174"/>
      <c r="BT22" s="174"/>
      <c r="BU22" s="175" t="str">
        <f t="shared" si="3"/>
        <v/>
      </c>
      <c r="BV22" s="174"/>
      <c r="BW22" s="176"/>
      <c r="BX22" s="228"/>
      <c r="BY22" s="225"/>
      <c r="BZ22" s="229"/>
      <c r="CA22" s="323"/>
      <c r="CB22" s="324"/>
      <c r="CC22" s="325"/>
      <c r="CF22" s="100" t="str">
        <f t="shared" si="8"/>
        <v>400R</v>
      </c>
      <c r="CG22" s="100" t="str">
        <f t="shared" si="9"/>
        <v>MR</v>
      </c>
      <c r="CH22" s="76">
        <f t="shared" si="10"/>
        <v>0</v>
      </c>
      <c r="CI22" s="114" t="str">
        <f t="shared" si="11"/>
        <v>小学種目</v>
      </c>
      <c r="CJ22" s="114">
        <f t="shared" si="12"/>
        <v>0</v>
      </c>
      <c r="CK22" s="114">
        <f t="shared" si="13"/>
        <v>0</v>
      </c>
      <c r="CL22" s="114">
        <f t="shared" si="14"/>
        <v>0</v>
      </c>
      <c r="CM22" s="114" t="str">
        <f t="shared" si="4"/>
        <v>小学0</v>
      </c>
      <c r="CP22" s="135"/>
      <c r="CQ22" s="123" t="s">
        <v>63</v>
      </c>
      <c r="CR22" s="123" t="s">
        <v>225</v>
      </c>
      <c r="CS22" s="123" t="s">
        <v>58</v>
      </c>
      <c r="CT22" s="123" t="s">
        <v>292</v>
      </c>
      <c r="CU22" s="120" t="s">
        <v>332</v>
      </c>
      <c r="CV22" s="134"/>
      <c r="CW22" s="120">
        <v>1977</v>
      </c>
      <c r="CX22" s="120" t="s">
        <v>71</v>
      </c>
      <c r="CY22" s="120" t="s">
        <v>84</v>
      </c>
      <c r="CZ22" s="120">
        <v>8</v>
      </c>
      <c r="DA22" s="120" t="str">
        <f>IF(ISERROR(VLOOKUP(CZ22,①初期設定!$C$49:$N$96,4,FALSE)),"*",VLOOKUP(CZ22,①初期設定!$C$49:$N$96,4,FALSE))</f>
        <v>*</v>
      </c>
      <c r="DB22" s="120" t="str">
        <f>IF(ISERROR(VLOOKUP(CZ22,①初期設定!$Q$49:$AB$96,4,FALSE)),"*",VLOOKUP(CZ22,①初期設定!$Q$49:$AB$96,4,FALSE))</f>
        <v>*</v>
      </c>
      <c r="DC22" s="120" t="str">
        <f>IF(ISERROR(VLOOKUP(CZ22,①初期設定!$E$49:$N$96,2,FALSE)),"*",VLOOKUP(CZ22,①初期設定!$E$49:$N$96,2,FALSE))</f>
        <v>小男3年800m</v>
      </c>
      <c r="DD22" s="120" t="str">
        <f>IF(ISERROR(VLOOKUP(CZ22,①初期設定!$S$49:$AB$96,2,FALSE)),"*",VLOOKUP(CZ22,①初期設定!$S$49:$AB$96,2,FALSE))</f>
        <v>小女5年800m</v>
      </c>
      <c r="DE22" s="120" t="str">
        <f>IF(ISERROR(VLOOKUP(CZ22,①初期設定!$C$100:$Q$162,6,FALSE)),"*",VLOOKUP(CZ22,①初期設定!$C$100:$Q$162,6,FALSE))</f>
        <v>*</v>
      </c>
      <c r="DF22" s="120" t="str">
        <f>IF(ISERROR(VLOOKUP(CZ22,①初期設定!$T$100:$AH$162,6,FALSE)),"*",VLOOKUP(CZ22,①初期設定!$T$100:$AH$162,6,FALSE))</f>
        <v>*</v>
      </c>
      <c r="DG22" s="120" t="str">
        <f>IF(ISERROR(VLOOKUP(CZ22,①初期設定!$E$100:$Q$162,4,FALSE)),"*",VLOOKUP(CZ22,①初期設定!$E$100:$Q$162,4,FALSE))</f>
        <v>*</v>
      </c>
      <c r="DH22" s="120" t="str">
        <f>IF(ISERROR(VLOOKUP(CZ22,①初期設定!$V$100:$AH$162,4,FALSE)),"*",VLOOKUP(CZ22,①初期設定!$V$100:$AH$162,4,FALSE))</f>
        <v>*</v>
      </c>
      <c r="DI22" s="120" t="str">
        <f>IF(ISERROR(VLOOKUP(CZ22,①初期設定!$G$100:$Q$162,2,FALSE)),"*",VLOOKUP(CZ22,①初期設定!$G$100:$Q$162,2,FALSE))</f>
        <v>*</v>
      </c>
      <c r="DJ22" s="120" t="str">
        <f>IF(ISERROR(VLOOKUP(CZ22,①初期設定!$X$100:$AH$162,2,FALSE)),"*",VLOOKUP(CZ22,①初期設定!$X$100:$AH$162,2,FALSE))</f>
        <v>*</v>
      </c>
      <c r="DK22" s="120" t="s">
        <v>84</v>
      </c>
      <c r="DL22" s="120" t="s">
        <v>145</v>
      </c>
      <c r="DM22" s="137"/>
      <c r="DN22" s="137"/>
      <c r="DO22" s="137"/>
      <c r="DP22" s="137"/>
    </row>
    <row r="23" spans="1:123" ht="12" customHeight="1">
      <c r="A23" s="317">
        <v>10</v>
      </c>
      <c r="B23" s="318"/>
      <c r="C23" s="228"/>
      <c r="D23" s="225"/>
      <c r="E23" s="225"/>
      <c r="F23" s="225"/>
      <c r="G23" s="229"/>
      <c r="H23" s="313"/>
      <c r="I23" s="226"/>
      <c r="J23" s="228"/>
      <c r="K23" s="225"/>
      <c r="L23" s="225"/>
      <c r="M23" s="229"/>
      <c r="N23" s="313"/>
      <c r="O23" s="225"/>
      <c r="P23" s="225"/>
      <c r="Q23" s="225"/>
      <c r="R23" s="225"/>
      <c r="S23" s="225"/>
      <c r="T23" s="226"/>
      <c r="U23" s="228"/>
      <c r="V23" s="225"/>
      <c r="W23" s="225"/>
      <c r="X23" s="225"/>
      <c r="Y23" s="225"/>
      <c r="Z23" s="229"/>
      <c r="AA23" s="313"/>
      <c r="AB23" s="225"/>
      <c r="AC23" s="225"/>
      <c r="AD23" s="226"/>
      <c r="AE23" s="228"/>
      <c r="AF23" s="225"/>
      <c r="AG23" s="229"/>
      <c r="AH23" s="304"/>
      <c r="AI23" s="305"/>
      <c r="AJ23" s="305"/>
      <c r="AK23" s="305"/>
      <c r="AL23" s="305"/>
      <c r="AM23" s="305"/>
      <c r="AN23" s="157"/>
      <c r="AO23" s="158"/>
      <c r="AP23" s="159" t="str">
        <f t="shared" si="5"/>
        <v/>
      </c>
      <c r="AQ23" s="158"/>
      <c r="AR23" s="158"/>
      <c r="AS23" s="159" t="str">
        <f t="shared" si="6"/>
        <v/>
      </c>
      <c r="AT23" s="158"/>
      <c r="AU23" s="160"/>
      <c r="AV23" s="290"/>
      <c r="AW23" s="291"/>
      <c r="AX23" s="291"/>
      <c r="AY23" s="291"/>
      <c r="AZ23" s="291"/>
      <c r="BA23" s="291"/>
      <c r="BB23" s="165"/>
      <c r="BC23" s="166"/>
      <c r="BD23" s="167" t="str">
        <f t="shared" si="7"/>
        <v/>
      </c>
      <c r="BE23" s="166"/>
      <c r="BF23" s="166"/>
      <c r="BG23" s="167" t="str">
        <f t="shared" si="1"/>
        <v/>
      </c>
      <c r="BH23" s="166"/>
      <c r="BI23" s="168"/>
      <c r="BJ23" s="298"/>
      <c r="BK23" s="299"/>
      <c r="BL23" s="299"/>
      <c r="BM23" s="299"/>
      <c r="BN23" s="299"/>
      <c r="BO23" s="299"/>
      <c r="BP23" s="173"/>
      <c r="BQ23" s="174"/>
      <c r="BR23" s="175" t="str">
        <f t="shared" si="2"/>
        <v/>
      </c>
      <c r="BS23" s="174"/>
      <c r="BT23" s="174"/>
      <c r="BU23" s="175" t="str">
        <f t="shared" si="3"/>
        <v/>
      </c>
      <c r="BV23" s="174"/>
      <c r="BW23" s="176"/>
      <c r="BX23" s="228"/>
      <c r="BY23" s="225"/>
      <c r="BZ23" s="229"/>
      <c r="CA23" s="323"/>
      <c r="CB23" s="324"/>
      <c r="CC23" s="325"/>
      <c r="CF23" s="100" t="str">
        <f t="shared" si="8"/>
        <v>400R</v>
      </c>
      <c r="CG23" s="100" t="str">
        <f t="shared" si="9"/>
        <v>MR</v>
      </c>
      <c r="CH23" s="76">
        <f t="shared" si="10"/>
        <v>0</v>
      </c>
      <c r="CI23" s="114" t="str">
        <f t="shared" si="11"/>
        <v>小学種目</v>
      </c>
      <c r="CJ23" s="114">
        <f t="shared" si="12"/>
        <v>0</v>
      </c>
      <c r="CK23" s="114">
        <f t="shared" si="13"/>
        <v>0</v>
      </c>
      <c r="CL23" s="114">
        <f t="shared" si="14"/>
        <v>0</v>
      </c>
      <c r="CM23" s="114" t="str">
        <f t="shared" si="4"/>
        <v>小学0</v>
      </c>
      <c r="CP23" s="135"/>
      <c r="CQ23" s="123" t="s">
        <v>196</v>
      </c>
      <c r="CR23" s="123" t="s">
        <v>16</v>
      </c>
      <c r="CS23" s="123" t="s">
        <v>47</v>
      </c>
      <c r="CT23" s="123" t="s">
        <v>293</v>
      </c>
      <c r="CU23" s="120" t="s">
        <v>327</v>
      </c>
      <c r="CV23" s="134"/>
      <c r="CW23" s="120">
        <v>1978</v>
      </c>
      <c r="CX23" s="120" t="s">
        <v>73</v>
      </c>
      <c r="CY23" s="120" t="s">
        <v>85</v>
      </c>
      <c r="CZ23" s="120">
        <v>9</v>
      </c>
      <c r="DA23" s="120" t="str">
        <f>IF(ISERROR(VLOOKUP(CZ23,①初期設定!$C$49:$N$96,4,FALSE)),"*",VLOOKUP(CZ23,①初期設定!$C$49:$N$96,4,FALSE))</f>
        <v>*</v>
      </c>
      <c r="DB23" s="120" t="str">
        <f>IF(ISERROR(VLOOKUP(CZ23,①初期設定!$Q$49:$AB$96,4,FALSE)),"*",VLOOKUP(CZ23,①初期設定!$Q$49:$AB$96,4,FALSE))</f>
        <v>*</v>
      </c>
      <c r="DC23" s="120" t="str">
        <f>IF(ISERROR(VLOOKUP(CZ23,①初期設定!$E$49:$N$96,2,FALSE)),"*",VLOOKUP(CZ23,①初期設定!$E$49:$N$96,2,FALSE))</f>
        <v>小男6年1500m</v>
      </c>
      <c r="DD23" s="120" t="str">
        <f>IF(ISERROR(VLOOKUP(CZ23,①初期設定!$S$49:$AB$96,2,FALSE)),"*",VLOOKUP(CZ23,①初期設定!$S$49:$AB$96,2,FALSE))</f>
        <v>小女4年800m</v>
      </c>
      <c r="DE23" s="120" t="str">
        <f>IF(ISERROR(VLOOKUP(CZ23,①初期設定!$C$100:$Q$162,6,FALSE)),"*",VLOOKUP(CZ23,①初期設定!$C$100:$Q$162,6,FALSE))</f>
        <v>*</v>
      </c>
      <c r="DF23" s="120" t="str">
        <f>IF(ISERROR(VLOOKUP(CZ23,①初期設定!$T$100:$AH$162,6,FALSE)),"*",VLOOKUP(CZ23,①初期設定!$T$100:$AH$162,6,FALSE))</f>
        <v>*</v>
      </c>
      <c r="DG23" s="120" t="str">
        <f>IF(ISERROR(VLOOKUP(CZ23,①初期設定!$E$100:$Q$162,4,FALSE)),"*",VLOOKUP(CZ23,①初期設定!$E$100:$Q$162,4,FALSE))</f>
        <v>*</v>
      </c>
      <c r="DH23" s="120" t="str">
        <f>IF(ISERROR(VLOOKUP(CZ23,①初期設定!$V$100:$AH$162,4,FALSE)),"*",VLOOKUP(CZ23,①初期設定!$V$100:$AH$162,4,FALSE))</f>
        <v>*</v>
      </c>
      <c r="DI23" s="120" t="str">
        <f>IF(ISERROR(VLOOKUP(CZ23,①初期設定!$G$100:$Q$162,2,FALSE)),"*",VLOOKUP(CZ23,①初期設定!$G$100:$Q$162,2,FALSE))</f>
        <v>*</v>
      </c>
      <c r="DJ23" s="120" t="str">
        <f>IF(ISERROR(VLOOKUP(CZ23,①初期設定!$X$100:$AH$162,2,FALSE)),"*",VLOOKUP(CZ23,①初期設定!$X$100:$AH$162,2,FALSE))</f>
        <v>*</v>
      </c>
      <c r="DK23" s="120" t="s">
        <v>85</v>
      </c>
      <c r="DL23" s="120" t="s">
        <v>145</v>
      </c>
      <c r="DM23" s="137"/>
      <c r="DN23" s="137"/>
      <c r="DO23" s="137"/>
      <c r="DP23" s="137"/>
    </row>
    <row r="24" spans="1:123" ht="12" customHeight="1">
      <c r="A24" s="317">
        <v>11</v>
      </c>
      <c r="B24" s="318"/>
      <c r="C24" s="228"/>
      <c r="D24" s="225"/>
      <c r="E24" s="225"/>
      <c r="F24" s="225"/>
      <c r="G24" s="229"/>
      <c r="H24" s="313"/>
      <c r="I24" s="226"/>
      <c r="J24" s="228"/>
      <c r="K24" s="225"/>
      <c r="L24" s="225"/>
      <c r="M24" s="229"/>
      <c r="N24" s="313"/>
      <c r="O24" s="225"/>
      <c r="P24" s="225"/>
      <c r="Q24" s="225"/>
      <c r="R24" s="225"/>
      <c r="S24" s="225"/>
      <c r="T24" s="226"/>
      <c r="U24" s="228"/>
      <c r="V24" s="225"/>
      <c r="W24" s="225"/>
      <c r="X24" s="225"/>
      <c r="Y24" s="225"/>
      <c r="Z24" s="229"/>
      <c r="AA24" s="313"/>
      <c r="AB24" s="225"/>
      <c r="AC24" s="225"/>
      <c r="AD24" s="226"/>
      <c r="AE24" s="228"/>
      <c r="AF24" s="225"/>
      <c r="AG24" s="229"/>
      <c r="AH24" s="304"/>
      <c r="AI24" s="305"/>
      <c r="AJ24" s="305"/>
      <c r="AK24" s="305"/>
      <c r="AL24" s="305"/>
      <c r="AM24" s="305"/>
      <c r="AN24" s="157"/>
      <c r="AO24" s="158"/>
      <c r="AP24" s="159" t="str">
        <f t="shared" si="5"/>
        <v/>
      </c>
      <c r="AQ24" s="158"/>
      <c r="AR24" s="158"/>
      <c r="AS24" s="159" t="str">
        <f t="shared" si="6"/>
        <v/>
      </c>
      <c r="AT24" s="158"/>
      <c r="AU24" s="160"/>
      <c r="AV24" s="290"/>
      <c r="AW24" s="291"/>
      <c r="AX24" s="291"/>
      <c r="AY24" s="291"/>
      <c r="AZ24" s="291"/>
      <c r="BA24" s="291"/>
      <c r="BB24" s="165"/>
      <c r="BC24" s="166"/>
      <c r="BD24" s="167" t="str">
        <f t="shared" si="7"/>
        <v/>
      </c>
      <c r="BE24" s="166"/>
      <c r="BF24" s="166"/>
      <c r="BG24" s="167" t="str">
        <f t="shared" si="1"/>
        <v/>
      </c>
      <c r="BH24" s="166"/>
      <c r="BI24" s="168"/>
      <c r="BJ24" s="298"/>
      <c r="BK24" s="299"/>
      <c r="BL24" s="299"/>
      <c r="BM24" s="299"/>
      <c r="BN24" s="299"/>
      <c r="BO24" s="299"/>
      <c r="BP24" s="173"/>
      <c r="BQ24" s="174"/>
      <c r="BR24" s="175" t="str">
        <f t="shared" si="2"/>
        <v/>
      </c>
      <c r="BS24" s="174"/>
      <c r="BT24" s="174"/>
      <c r="BU24" s="175" t="str">
        <f t="shared" si="3"/>
        <v/>
      </c>
      <c r="BV24" s="174"/>
      <c r="BW24" s="176"/>
      <c r="BX24" s="228"/>
      <c r="BY24" s="225"/>
      <c r="BZ24" s="229"/>
      <c r="CA24" s="323"/>
      <c r="CB24" s="324"/>
      <c r="CC24" s="325"/>
      <c r="CF24" s="100" t="str">
        <f t="shared" si="8"/>
        <v>400R</v>
      </c>
      <c r="CG24" s="100" t="str">
        <f t="shared" si="9"/>
        <v>MR</v>
      </c>
      <c r="CH24" s="76">
        <f t="shared" si="10"/>
        <v>0</v>
      </c>
      <c r="CI24" s="114" t="str">
        <f t="shared" si="11"/>
        <v>小学種目</v>
      </c>
      <c r="CJ24" s="114">
        <f t="shared" si="12"/>
        <v>0</v>
      </c>
      <c r="CK24" s="114">
        <f t="shared" si="13"/>
        <v>0</v>
      </c>
      <c r="CL24" s="114">
        <f t="shared" si="14"/>
        <v>0</v>
      </c>
      <c r="CM24" s="114" t="str">
        <f t="shared" si="4"/>
        <v>小学0</v>
      </c>
      <c r="CP24" s="135"/>
      <c r="CQ24" s="123" t="s">
        <v>197</v>
      </c>
      <c r="CR24" s="123" t="s">
        <v>17</v>
      </c>
      <c r="CS24" s="123" t="s">
        <v>42</v>
      </c>
      <c r="CT24" s="123" t="s">
        <v>294</v>
      </c>
      <c r="CU24" s="120" t="s">
        <v>328</v>
      </c>
      <c r="CV24" s="134"/>
      <c r="CW24" s="120">
        <v>1979</v>
      </c>
      <c r="CX24" s="120" t="s">
        <v>72</v>
      </c>
      <c r="CY24" s="120" t="s">
        <v>86</v>
      </c>
      <c r="CZ24" s="120">
        <v>10</v>
      </c>
      <c r="DA24" s="120" t="str">
        <f>IF(ISERROR(VLOOKUP(CZ24,①初期設定!$C$49:$N$96,4,FALSE)),"*",VLOOKUP(CZ24,①初期設定!$C$49:$N$96,4,FALSE))</f>
        <v>*</v>
      </c>
      <c r="DB24" s="120" t="str">
        <f>IF(ISERROR(VLOOKUP(CZ24,①初期設定!$Q$49:$AB$96,4,FALSE)),"*",VLOOKUP(CZ24,①初期設定!$Q$49:$AB$96,4,FALSE))</f>
        <v>*</v>
      </c>
      <c r="DC24" s="120" t="str">
        <f>IF(ISERROR(VLOOKUP(CZ24,①初期設定!$E$49:$N$96,2,FALSE)),"*",VLOOKUP(CZ24,①初期設定!$E$49:$N$96,2,FALSE))</f>
        <v>小男5年1500m</v>
      </c>
      <c r="DD24" s="120" t="str">
        <f>IF(ISERROR(VLOOKUP(CZ24,①初期設定!$S$49:$AB$96,2,FALSE)),"*",VLOOKUP(CZ24,①初期設定!$S$49:$AB$96,2,FALSE))</f>
        <v>小女3年800m</v>
      </c>
      <c r="DE24" s="120" t="str">
        <f>IF(ISERROR(VLOOKUP(CZ24,①初期設定!$C$100:$Q$162,6,FALSE)),"*",VLOOKUP(CZ24,①初期設定!$C$100:$Q$162,6,FALSE))</f>
        <v>*</v>
      </c>
      <c r="DF24" s="120" t="str">
        <f>IF(ISERROR(VLOOKUP(CZ24,①初期設定!$T$100:$AH$162,6,FALSE)),"*",VLOOKUP(CZ24,①初期設定!$T$100:$AH$162,6,FALSE))</f>
        <v>*</v>
      </c>
      <c r="DG24" s="120" t="str">
        <f>IF(ISERROR(VLOOKUP(CZ24,①初期設定!$E$100:$Q$162,4,FALSE)),"*",VLOOKUP(CZ24,①初期設定!$E$100:$Q$162,4,FALSE))</f>
        <v>*</v>
      </c>
      <c r="DH24" s="120" t="str">
        <f>IF(ISERROR(VLOOKUP(CZ24,①初期設定!$V$100:$AH$162,4,FALSE)),"*",VLOOKUP(CZ24,①初期設定!$V$100:$AH$162,4,FALSE))</f>
        <v>*</v>
      </c>
      <c r="DI24" s="120" t="str">
        <f>IF(ISERROR(VLOOKUP(CZ24,①初期設定!$G$100:$Q$162,2,FALSE)),"*",VLOOKUP(CZ24,①初期設定!$G$100:$Q$162,2,FALSE))</f>
        <v>*</v>
      </c>
      <c r="DJ24" s="120" t="str">
        <f>IF(ISERROR(VLOOKUP(CZ24,①初期設定!$X$100:$AH$162,2,FALSE)),"*",VLOOKUP(CZ24,①初期設定!$X$100:$AH$162,2,FALSE))</f>
        <v>*</v>
      </c>
      <c r="DK24" s="120" t="s">
        <v>86</v>
      </c>
      <c r="DL24" s="120" t="s">
        <v>145</v>
      </c>
      <c r="DM24" s="137"/>
      <c r="DN24" s="137"/>
      <c r="DO24" s="137"/>
      <c r="DP24" s="137"/>
    </row>
    <row r="25" spans="1:123" ht="12" customHeight="1">
      <c r="A25" s="317">
        <v>12</v>
      </c>
      <c r="B25" s="318"/>
      <c r="C25" s="228"/>
      <c r="D25" s="225"/>
      <c r="E25" s="225"/>
      <c r="F25" s="225"/>
      <c r="G25" s="229"/>
      <c r="H25" s="313"/>
      <c r="I25" s="226"/>
      <c r="J25" s="228"/>
      <c r="K25" s="225"/>
      <c r="L25" s="225"/>
      <c r="M25" s="229"/>
      <c r="N25" s="313"/>
      <c r="O25" s="225"/>
      <c r="P25" s="225"/>
      <c r="Q25" s="225"/>
      <c r="R25" s="225"/>
      <c r="S25" s="225"/>
      <c r="T25" s="226"/>
      <c r="U25" s="228"/>
      <c r="V25" s="225"/>
      <c r="W25" s="225"/>
      <c r="X25" s="225"/>
      <c r="Y25" s="225"/>
      <c r="Z25" s="229"/>
      <c r="AA25" s="313"/>
      <c r="AB25" s="225"/>
      <c r="AC25" s="225"/>
      <c r="AD25" s="226"/>
      <c r="AE25" s="228"/>
      <c r="AF25" s="225"/>
      <c r="AG25" s="229"/>
      <c r="AH25" s="304"/>
      <c r="AI25" s="305"/>
      <c r="AJ25" s="305"/>
      <c r="AK25" s="305"/>
      <c r="AL25" s="305"/>
      <c r="AM25" s="305"/>
      <c r="AN25" s="157"/>
      <c r="AO25" s="158"/>
      <c r="AP25" s="159" t="str">
        <f t="shared" si="5"/>
        <v/>
      </c>
      <c r="AQ25" s="158"/>
      <c r="AR25" s="158"/>
      <c r="AS25" s="159" t="str">
        <f t="shared" si="6"/>
        <v/>
      </c>
      <c r="AT25" s="158"/>
      <c r="AU25" s="160"/>
      <c r="AV25" s="290"/>
      <c r="AW25" s="291"/>
      <c r="AX25" s="291"/>
      <c r="AY25" s="291"/>
      <c r="AZ25" s="291"/>
      <c r="BA25" s="291"/>
      <c r="BB25" s="165"/>
      <c r="BC25" s="166"/>
      <c r="BD25" s="167" t="str">
        <f t="shared" si="7"/>
        <v/>
      </c>
      <c r="BE25" s="166"/>
      <c r="BF25" s="166"/>
      <c r="BG25" s="167" t="str">
        <f t="shared" si="1"/>
        <v/>
      </c>
      <c r="BH25" s="166"/>
      <c r="BI25" s="168"/>
      <c r="BJ25" s="298"/>
      <c r="BK25" s="299"/>
      <c r="BL25" s="299"/>
      <c r="BM25" s="299"/>
      <c r="BN25" s="299"/>
      <c r="BO25" s="299"/>
      <c r="BP25" s="173"/>
      <c r="BQ25" s="174"/>
      <c r="BR25" s="175" t="str">
        <f t="shared" si="2"/>
        <v/>
      </c>
      <c r="BS25" s="174"/>
      <c r="BT25" s="174"/>
      <c r="BU25" s="175" t="str">
        <f t="shared" si="3"/>
        <v/>
      </c>
      <c r="BV25" s="174"/>
      <c r="BW25" s="176"/>
      <c r="BX25" s="228"/>
      <c r="BY25" s="225"/>
      <c r="BZ25" s="229"/>
      <c r="CA25" s="323"/>
      <c r="CB25" s="324"/>
      <c r="CC25" s="325"/>
      <c r="CF25" s="100" t="str">
        <f t="shared" si="8"/>
        <v>400R</v>
      </c>
      <c r="CG25" s="100" t="str">
        <f t="shared" si="9"/>
        <v>MR</v>
      </c>
      <c r="CH25" s="76">
        <f t="shared" si="10"/>
        <v>0</v>
      </c>
      <c r="CI25" s="114" t="str">
        <f t="shared" si="11"/>
        <v>小学種目</v>
      </c>
      <c r="CJ25" s="114">
        <f t="shared" si="12"/>
        <v>0</v>
      </c>
      <c r="CK25" s="114">
        <f t="shared" si="13"/>
        <v>0</v>
      </c>
      <c r="CL25" s="114">
        <f t="shared" si="14"/>
        <v>0</v>
      </c>
      <c r="CM25" s="114" t="str">
        <f t="shared" si="4"/>
        <v>小学0</v>
      </c>
      <c r="CP25" s="135"/>
      <c r="CQ25" s="123" t="s">
        <v>198</v>
      </c>
      <c r="CR25" s="123" t="s">
        <v>18</v>
      </c>
      <c r="CS25" s="123" t="s">
        <v>43</v>
      </c>
      <c r="CT25" s="123" t="s">
        <v>295</v>
      </c>
      <c r="CU25" s="120" t="s">
        <v>99</v>
      </c>
      <c r="CV25" s="134"/>
      <c r="CW25" s="120">
        <v>1980</v>
      </c>
      <c r="CX25" s="138" t="s">
        <v>243</v>
      </c>
      <c r="CY25" s="120" t="s">
        <v>87</v>
      </c>
      <c r="CZ25" s="120">
        <v>11</v>
      </c>
      <c r="DA25" s="120" t="str">
        <f>IF(ISERROR(VLOOKUP(CZ25,①初期設定!$C$49:$N$96,4,FALSE)),"*",VLOOKUP(CZ25,①初期設定!$C$49:$N$96,4,FALSE))</f>
        <v>*</v>
      </c>
      <c r="DB25" s="120" t="str">
        <f>IF(ISERROR(VLOOKUP(CZ25,①初期設定!$Q$49:$AB$96,4,FALSE)),"*",VLOOKUP(CZ25,①初期設定!$Q$49:$AB$96,4,FALSE))</f>
        <v>*</v>
      </c>
      <c r="DC25" s="120" t="str">
        <f>IF(ISERROR(VLOOKUP(CZ25,①初期設定!$E$49:$N$96,2,FALSE)),"*",VLOOKUP(CZ25,①初期設定!$E$49:$N$96,2,FALSE))</f>
        <v>小男6年80mH</v>
      </c>
      <c r="DD25" s="120" t="str">
        <f>IF(ISERROR(VLOOKUP(CZ25,①初期設定!$S$49:$AB$96,2,FALSE)),"*",VLOOKUP(CZ25,①初期設定!$S$49:$AB$96,2,FALSE))</f>
        <v>小女6年80mH</v>
      </c>
      <c r="DE25" s="120" t="str">
        <f>IF(ISERROR(VLOOKUP(CZ25,①初期設定!$C$100:$Q$162,6,FALSE)),"*",VLOOKUP(CZ25,①初期設定!$C$100:$Q$162,6,FALSE))</f>
        <v>*</v>
      </c>
      <c r="DF25" s="120" t="str">
        <f>IF(ISERROR(VLOOKUP(CZ25,①初期設定!$T$100:$AH$162,6,FALSE)),"*",VLOOKUP(CZ25,①初期設定!$T$100:$AH$162,6,FALSE))</f>
        <v>*</v>
      </c>
      <c r="DG25" s="120" t="str">
        <f>IF(ISERROR(VLOOKUP(CZ25,①初期設定!$E$100:$Q$162,4,FALSE)),"*",VLOOKUP(CZ25,①初期設定!$E$100:$Q$162,4,FALSE))</f>
        <v>*</v>
      </c>
      <c r="DH25" s="120" t="str">
        <f>IF(ISERROR(VLOOKUP(CZ25,①初期設定!$V$100:$AH$162,4,FALSE)),"*",VLOOKUP(CZ25,①初期設定!$V$100:$AH$162,4,FALSE))</f>
        <v>*</v>
      </c>
      <c r="DI25" s="120" t="str">
        <f>IF(ISERROR(VLOOKUP(CZ25,①初期設定!$G$100:$Q$162,2,FALSE)),"*",VLOOKUP(CZ25,①初期設定!$G$100:$Q$162,2,FALSE))</f>
        <v>*</v>
      </c>
      <c r="DJ25" s="120" t="str">
        <f>IF(ISERROR(VLOOKUP(CZ25,①初期設定!$X$100:$AH$162,2,FALSE)),"*",VLOOKUP(CZ25,①初期設定!$X$100:$AH$162,2,FALSE))</f>
        <v>*</v>
      </c>
      <c r="DK25" s="120" t="s">
        <v>87</v>
      </c>
      <c r="DL25" s="120" t="s">
        <v>146</v>
      </c>
      <c r="DM25" s="137"/>
      <c r="DN25" s="137"/>
      <c r="DO25" s="137"/>
      <c r="DP25" s="137"/>
    </row>
    <row r="26" spans="1:123" ht="12" customHeight="1">
      <c r="A26" s="317">
        <v>13</v>
      </c>
      <c r="B26" s="318"/>
      <c r="C26" s="228"/>
      <c r="D26" s="225"/>
      <c r="E26" s="225"/>
      <c r="F26" s="225"/>
      <c r="G26" s="229"/>
      <c r="H26" s="313"/>
      <c r="I26" s="226"/>
      <c r="J26" s="228"/>
      <c r="K26" s="225"/>
      <c r="L26" s="225"/>
      <c r="M26" s="229"/>
      <c r="N26" s="313"/>
      <c r="O26" s="225"/>
      <c r="P26" s="225"/>
      <c r="Q26" s="225"/>
      <c r="R26" s="225"/>
      <c r="S26" s="225"/>
      <c r="T26" s="226"/>
      <c r="U26" s="228"/>
      <c r="V26" s="225"/>
      <c r="W26" s="225"/>
      <c r="X26" s="225"/>
      <c r="Y26" s="225"/>
      <c r="Z26" s="229"/>
      <c r="AA26" s="313"/>
      <c r="AB26" s="225"/>
      <c r="AC26" s="225"/>
      <c r="AD26" s="226"/>
      <c r="AE26" s="228"/>
      <c r="AF26" s="225"/>
      <c r="AG26" s="229"/>
      <c r="AH26" s="304"/>
      <c r="AI26" s="305"/>
      <c r="AJ26" s="305"/>
      <c r="AK26" s="305"/>
      <c r="AL26" s="305"/>
      <c r="AM26" s="305"/>
      <c r="AN26" s="157"/>
      <c r="AO26" s="158"/>
      <c r="AP26" s="159" t="str">
        <f t="shared" si="5"/>
        <v/>
      </c>
      <c r="AQ26" s="158"/>
      <c r="AR26" s="158"/>
      <c r="AS26" s="159" t="str">
        <f t="shared" si="6"/>
        <v/>
      </c>
      <c r="AT26" s="158"/>
      <c r="AU26" s="160"/>
      <c r="AV26" s="290"/>
      <c r="AW26" s="291"/>
      <c r="AX26" s="291"/>
      <c r="AY26" s="291"/>
      <c r="AZ26" s="291"/>
      <c r="BA26" s="291"/>
      <c r="BB26" s="165"/>
      <c r="BC26" s="166"/>
      <c r="BD26" s="167" t="str">
        <f t="shared" si="7"/>
        <v/>
      </c>
      <c r="BE26" s="166"/>
      <c r="BF26" s="166"/>
      <c r="BG26" s="167" t="str">
        <f t="shared" si="1"/>
        <v/>
      </c>
      <c r="BH26" s="166"/>
      <c r="BI26" s="168"/>
      <c r="BJ26" s="298"/>
      <c r="BK26" s="299"/>
      <c r="BL26" s="299"/>
      <c r="BM26" s="299"/>
      <c r="BN26" s="299"/>
      <c r="BO26" s="299"/>
      <c r="BP26" s="173"/>
      <c r="BQ26" s="174"/>
      <c r="BR26" s="175" t="str">
        <f t="shared" si="2"/>
        <v/>
      </c>
      <c r="BS26" s="174"/>
      <c r="BT26" s="174"/>
      <c r="BU26" s="175" t="str">
        <f t="shared" si="3"/>
        <v/>
      </c>
      <c r="BV26" s="174"/>
      <c r="BW26" s="176"/>
      <c r="BX26" s="228"/>
      <c r="BY26" s="225"/>
      <c r="BZ26" s="229"/>
      <c r="CA26" s="323"/>
      <c r="CB26" s="324"/>
      <c r="CC26" s="325"/>
      <c r="CF26" s="100" t="str">
        <f t="shared" si="8"/>
        <v>400R</v>
      </c>
      <c r="CG26" s="100" t="str">
        <f t="shared" si="9"/>
        <v>MR</v>
      </c>
      <c r="CH26" s="76">
        <f t="shared" si="10"/>
        <v>0</v>
      </c>
      <c r="CI26" s="114" t="str">
        <f t="shared" si="11"/>
        <v>小学種目</v>
      </c>
      <c r="CJ26" s="114">
        <f t="shared" si="12"/>
        <v>0</v>
      </c>
      <c r="CK26" s="114">
        <f t="shared" si="13"/>
        <v>0</v>
      </c>
      <c r="CL26" s="114">
        <f t="shared" si="14"/>
        <v>0</v>
      </c>
      <c r="CM26" s="114" t="str">
        <f t="shared" si="4"/>
        <v>小学0</v>
      </c>
      <c r="CP26" s="135"/>
      <c r="CQ26" s="123" t="s">
        <v>199</v>
      </c>
      <c r="CR26" s="123" t="s">
        <v>19</v>
      </c>
      <c r="CS26" s="123" t="s">
        <v>227</v>
      </c>
      <c r="CT26" s="123" t="s">
        <v>529</v>
      </c>
      <c r="CU26" s="120" t="s">
        <v>100</v>
      </c>
      <c r="CV26" s="134"/>
      <c r="CW26" s="120">
        <v>1981</v>
      </c>
      <c r="CX26" s="134"/>
      <c r="CY26" s="120" t="s">
        <v>88</v>
      </c>
      <c r="CZ26" s="120">
        <v>12</v>
      </c>
      <c r="DA26" s="120" t="str">
        <f>IF(ISERROR(VLOOKUP(CZ26,①初期設定!$C$49:$N$96,4,FALSE)),"*",VLOOKUP(CZ26,①初期設定!$C$49:$N$96,4,FALSE))</f>
        <v>*</v>
      </c>
      <c r="DB26" s="120" t="str">
        <f>IF(ISERROR(VLOOKUP(CZ26,①初期設定!$Q$49:$AB$96,4,FALSE)),"*",VLOOKUP(CZ26,①初期設定!$Q$49:$AB$96,4,FALSE))</f>
        <v>*</v>
      </c>
      <c r="DC26" s="120" t="str">
        <f>IF(ISERROR(VLOOKUP(CZ26,①初期設定!$E$49:$N$96,2,FALSE)),"*",VLOOKUP(CZ26,①初期設定!$E$49:$N$96,2,FALSE))</f>
        <v>小男5年80mH</v>
      </c>
      <c r="DD26" s="120" t="str">
        <f>IF(ISERROR(VLOOKUP(CZ26,①初期設定!$S$49:$AB$96,2,FALSE)),"*",VLOOKUP(CZ26,①初期設定!$S$49:$AB$96,2,FALSE))</f>
        <v>小女5年80mH</v>
      </c>
      <c r="DE26" s="120" t="str">
        <f>IF(ISERROR(VLOOKUP(CZ26,①初期設定!$C$100:$Q$162,6,FALSE)),"*",VLOOKUP(CZ26,①初期設定!$C$100:$Q$162,6,FALSE))</f>
        <v>*</v>
      </c>
      <c r="DF26" s="120" t="str">
        <f>IF(ISERROR(VLOOKUP(CZ26,①初期設定!$T$100:$AH$162,6,FALSE)),"*",VLOOKUP(CZ26,①初期設定!$T$100:$AH$162,6,FALSE))</f>
        <v>*</v>
      </c>
      <c r="DG26" s="120" t="str">
        <f>IF(ISERROR(VLOOKUP(CZ26,①初期設定!$E$100:$Q$162,4,FALSE)),"*",VLOOKUP(CZ26,①初期設定!$E$100:$Q$162,4,FALSE))</f>
        <v>*</v>
      </c>
      <c r="DH26" s="120" t="str">
        <f>IF(ISERROR(VLOOKUP(CZ26,①初期設定!$V$100:$AH$162,4,FALSE)),"*",VLOOKUP(CZ26,①初期設定!$V$100:$AH$162,4,FALSE))</f>
        <v>*</v>
      </c>
      <c r="DI26" s="120" t="str">
        <f>IF(ISERROR(VLOOKUP(CZ26,①初期設定!$G$100:$Q$162,2,FALSE)),"*",VLOOKUP(CZ26,①初期設定!$G$100:$Q$162,2,FALSE))</f>
        <v>*</v>
      </c>
      <c r="DJ26" s="120" t="str">
        <f>IF(ISERROR(VLOOKUP(CZ26,①初期設定!$X$100:$AH$162,2,FALSE)),"*",VLOOKUP(CZ26,①初期設定!$X$100:$AH$162,2,FALSE))</f>
        <v>*</v>
      </c>
      <c r="DK26" s="120" t="s">
        <v>88</v>
      </c>
      <c r="DL26" s="120" t="s">
        <v>146</v>
      </c>
      <c r="DM26" s="137"/>
      <c r="DN26" s="137"/>
      <c r="DO26" s="137"/>
      <c r="DP26" s="137"/>
    </row>
    <row r="27" spans="1:123" ht="12" customHeight="1">
      <c r="A27" s="317">
        <v>14</v>
      </c>
      <c r="B27" s="318"/>
      <c r="C27" s="228"/>
      <c r="D27" s="225"/>
      <c r="E27" s="225"/>
      <c r="F27" s="225"/>
      <c r="G27" s="229"/>
      <c r="H27" s="313"/>
      <c r="I27" s="226"/>
      <c r="J27" s="228"/>
      <c r="K27" s="225"/>
      <c r="L27" s="225"/>
      <c r="M27" s="229"/>
      <c r="N27" s="313"/>
      <c r="O27" s="225"/>
      <c r="P27" s="225"/>
      <c r="Q27" s="225"/>
      <c r="R27" s="225"/>
      <c r="S27" s="225"/>
      <c r="T27" s="226"/>
      <c r="U27" s="228"/>
      <c r="V27" s="225"/>
      <c r="W27" s="225"/>
      <c r="X27" s="225"/>
      <c r="Y27" s="225"/>
      <c r="Z27" s="229"/>
      <c r="AA27" s="313"/>
      <c r="AB27" s="225"/>
      <c r="AC27" s="225"/>
      <c r="AD27" s="226"/>
      <c r="AE27" s="228"/>
      <c r="AF27" s="225"/>
      <c r="AG27" s="229"/>
      <c r="AH27" s="304"/>
      <c r="AI27" s="305"/>
      <c r="AJ27" s="305"/>
      <c r="AK27" s="305"/>
      <c r="AL27" s="305"/>
      <c r="AM27" s="305"/>
      <c r="AN27" s="157"/>
      <c r="AO27" s="158"/>
      <c r="AP27" s="159" t="str">
        <f t="shared" si="5"/>
        <v/>
      </c>
      <c r="AQ27" s="158"/>
      <c r="AR27" s="158"/>
      <c r="AS27" s="159" t="str">
        <f t="shared" si="6"/>
        <v/>
      </c>
      <c r="AT27" s="158"/>
      <c r="AU27" s="160"/>
      <c r="AV27" s="290"/>
      <c r="AW27" s="291"/>
      <c r="AX27" s="291"/>
      <c r="AY27" s="291"/>
      <c r="AZ27" s="291"/>
      <c r="BA27" s="291"/>
      <c r="BB27" s="165"/>
      <c r="BC27" s="166"/>
      <c r="BD27" s="167" t="str">
        <f t="shared" si="7"/>
        <v/>
      </c>
      <c r="BE27" s="166"/>
      <c r="BF27" s="166"/>
      <c r="BG27" s="167" t="str">
        <f t="shared" si="1"/>
        <v/>
      </c>
      <c r="BH27" s="166"/>
      <c r="BI27" s="168"/>
      <c r="BJ27" s="298"/>
      <c r="BK27" s="299"/>
      <c r="BL27" s="299"/>
      <c r="BM27" s="299"/>
      <c r="BN27" s="299"/>
      <c r="BO27" s="299"/>
      <c r="BP27" s="173"/>
      <c r="BQ27" s="174"/>
      <c r="BR27" s="175" t="str">
        <f t="shared" si="2"/>
        <v/>
      </c>
      <c r="BS27" s="174"/>
      <c r="BT27" s="174"/>
      <c r="BU27" s="175" t="str">
        <f t="shared" si="3"/>
        <v/>
      </c>
      <c r="BV27" s="174"/>
      <c r="BW27" s="176"/>
      <c r="BX27" s="228"/>
      <c r="BY27" s="225"/>
      <c r="BZ27" s="229"/>
      <c r="CA27" s="323"/>
      <c r="CB27" s="324"/>
      <c r="CC27" s="325"/>
      <c r="CF27" s="100" t="str">
        <f t="shared" si="8"/>
        <v>400R</v>
      </c>
      <c r="CG27" s="100" t="str">
        <f t="shared" si="9"/>
        <v>MR</v>
      </c>
      <c r="CH27" s="76">
        <f t="shared" si="10"/>
        <v>0</v>
      </c>
      <c r="CI27" s="114" t="str">
        <f t="shared" si="11"/>
        <v>小学種目</v>
      </c>
      <c r="CJ27" s="114">
        <f t="shared" si="12"/>
        <v>0</v>
      </c>
      <c r="CK27" s="114">
        <f t="shared" si="13"/>
        <v>0</v>
      </c>
      <c r="CL27" s="114">
        <f t="shared" si="14"/>
        <v>0</v>
      </c>
      <c r="CM27" s="114" t="str">
        <f t="shared" si="4"/>
        <v>小学0</v>
      </c>
      <c r="CP27" s="135"/>
      <c r="CQ27" s="123" t="s">
        <v>307</v>
      </c>
      <c r="CR27" s="123" t="s">
        <v>20</v>
      </c>
      <c r="CS27" s="123" t="s">
        <v>40</v>
      </c>
      <c r="CT27" s="123" t="s">
        <v>296</v>
      </c>
      <c r="CU27" s="120" t="s">
        <v>337</v>
      </c>
      <c r="CV27" s="134"/>
      <c r="CW27" s="120">
        <v>1982</v>
      </c>
      <c r="CX27" s="134"/>
      <c r="CY27" s="120" t="s">
        <v>89</v>
      </c>
      <c r="CZ27" s="120">
        <v>13</v>
      </c>
      <c r="DA27" s="120" t="str">
        <f>IF(ISERROR(VLOOKUP(CZ27,①初期設定!$C$49:$N$96,4,FALSE)),"*",VLOOKUP(CZ27,①初期設定!$C$49:$N$96,4,FALSE))</f>
        <v>*</v>
      </c>
      <c r="DB27" s="120" t="str">
        <f>IF(ISERROR(VLOOKUP(CZ27,①初期設定!$Q$49:$AB$96,4,FALSE)),"*",VLOOKUP(CZ27,①初期設定!$Q$49:$AB$96,4,FALSE))</f>
        <v>*</v>
      </c>
      <c r="DC27" s="120" t="str">
        <f>IF(ISERROR(VLOOKUP(CZ27,①初期設定!$E$49:$N$96,2,FALSE)),"*",VLOOKUP(CZ27,①初期設定!$E$49:$N$96,2,FALSE))</f>
        <v>小男6年走高跳</v>
      </c>
      <c r="DD27" s="120" t="str">
        <f>IF(ISERROR(VLOOKUP(CZ27,①初期設定!$S$49:$AB$96,2,FALSE)),"*",VLOOKUP(CZ27,①初期設定!$S$49:$AB$96,2,FALSE))</f>
        <v>小女6年走高跳</v>
      </c>
      <c r="DE27" s="120" t="str">
        <f>IF(ISERROR(VLOOKUP(CZ27,①初期設定!$C$100:$Q$162,6,FALSE)),"*",VLOOKUP(CZ27,①初期設定!$C$100:$Q$162,6,FALSE))</f>
        <v>*</v>
      </c>
      <c r="DF27" s="120" t="str">
        <f>IF(ISERROR(VLOOKUP(CZ27,①初期設定!$T$100:$AH$162,6,FALSE)),"*",VLOOKUP(CZ27,①初期設定!$T$100:$AH$162,6,FALSE))</f>
        <v>*</v>
      </c>
      <c r="DG27" s="120" t="str">
        <f>IF(ISERROR(VLOOKUP(CZ27,①初期設定!$E$100:$Q$162,4,FALSE)),"*",VLOOKUP(CZ27,①初期設定!$E$100:$Q$162,4,FALSE))</f>
        <v>*</v>
      </c>
      <c r="DH27" s="120" t="str">
        <f>IF(ISERROR(VLOOKUP(CZ27,①初期設定!$V$100:$AH$162,4,FALSE)),"*",VLOOKUP(CZ27,①初期設定!$V$100:$AH$162,4,FALSE))</f>
        <v>*</v>
      </c>
      <c r="DI27" s="120" t="str">
        <f>IF(ISERROR(VLOOKUP(CZ27,①初期設定!$G$100:$Q$162,2,FALSE)),"*",VLOOKUP(CZ27,①初期設定!$G$100:$Q$162,2,FALSE))</f>
        <v>*</v>
      </c>
      <c r="DJ27" s="120" t="str">
        <f>IF(ISERROR(VLOOKUP(CZ27,①初期設定!$X$100:$AH$162,2,FALSE)),"*",VLOOKUP(CZ27,①初期設定!$X$100:$AH$162,2,FALSE))</f>
        <v>*</v>
      </c>
      <c r="DK27" s="120" t="s">
        <v>89</v>
      </c>
      <c r="DL27" s="120" t="s">
        <v>146</v>
      </c>
      <c r="DM27" s="137"/>
      <c r="DN27" s="137"/>
      <c r="DO27" s="137"/>
      <c r="DP27" s="137"/>
    </row>
    <row r="28" spans="1:123" ht="12" customHeight="1">
      <c r="A28" s="317">
        <v>15</v>
      </c>
      <c r="B28" s="318"/>
      <c r="C28" s="228"/>
      <c r="D28" s="225"/>
      <c r="E28" s="225"/>
      <c r="F28" s="225"/>
      <c r="G28" s="229"/>
      <c r="H28" s="313"/>
      <c r="I28" s="226"/>
      <c r="J28" s="228"/>
      <c r="K28" s="225"/>
      <c r="L28" s="225"/>
      <c r="M28" s="229"/>
      <c r="N28" s="313"/>
      <c r="O28" s="225"/>
      <c r="P28" s="225"/>
      <c r="Q28" s="225"/>
      <c r="R28" s="225"/>
      <c r="S28" s="225"/>
      <c r="T28" s="226"/>
      <c r="U28" s="228"/>
      <c r="V28" s="225"/>
      <c r="W28" s="225"/>
      <c r="X28" s="225"/>
      <c r="Y28" s="225"/>
      <c r="Z28" s="229"/>
      <c r="AA28" s="313"/>
      <c r="AB28" s="225"/>
      <c r="AC28" s="225"/>
      <c r="AD28" s="226"/>
      <c r="AE28" s="228"/>
      <c r="AF28" s="225"/>
      <c r="AG28" s="229"/>
      <c r="AH28" s="304"/>
      <c r="AI28" s="305"/>
      <c r="AJ28" s="305"/>
      <c r="AK28" s="305"/>
      <c r="AL28" s="305"/>
      <c r="AM28" s="305"/>
      <c r="AN28" s="157"/>
      <c r="AO28" s="158"/>
      <c r="AP28" s="159" t="str">
        <f t="shared" si="5"/>
        <v/>
      </c>
      <c r="AQ28" s="158"/>
      <c r="AR28" s="158"/>
      <c r="AS28" s="159" t="str">
        <f t="shared" si="6"/>
        <v/>
      </c>
      <c r="AT28" s="158"/>
      <c r="AU28" s="160"/>
      <c r="AV28" s="290"/>
      <c r="AW28" s="291"/>
      <c r="AX28" s="291"/>
      <c r="AY28" s="291"/>
      <c r="AZ28" s="291"/>
      <c r="BA28" s="291"/>
      <c r="BB28" s="165"/>
      <c r="BC28" s="166"/>
      <c r="BD28" s="167" t="str">
        <f t="shared" si="7"/>
        <v/>
      </c>
      <c r="BE28" s="166"/>
      <c r="BF28" s="166"/>
      <c r="BG28" s="167" t="str">
        <f t="shared" si="1"/>
        <v/>
      </c>
      <c r="BH28" s="166"/>
      <c r="BI28" s="168"/>
      <c r="BJ28" s="298"/>
      <c r="BK28" s="299"/>
      <c r="BL28" s="299"/>
      <c r="BM28" s="299"/>
      <c r="BN28" s="299"/>
      <c r="BO28" s="299"/>
      <c r="BP28" s="173"/>
      <c r="BQ28" s="174"/>
      <c r="BR28" s="175" t="str">
        <f t="shared" si="2"/>
        <v/>
      </c>
      <c r="BS28" s="174"/>
      <c r="BT28" s="174"/>
      <c r="BU28" s="175" t="str">
        <f t="shared" si="3"/>
        <v/>
      </c>
      <c r="BV28" s="174"/>
      <c r="BW28" s="176"/>
      <c r="BX28" s="228"/>
      <c r="BY28" s="225"/>
      <c r="BZ28" s="229"/>
      <c r="CA28" s="323"/>
      <c r="CB28" s="324"/>
      <c r="CC28" s="325"/>
      <c r="CF28" s="100" t="str">
        <f t="shared" si="8"/>
        <v>400R</v>
      </c>
      <c r="CG28" s="100" t="str">
        <f t="shared" si="9"/>
        <v>MR</v>
      </c>
      <c r="CH28" s="76">
        <f t="shared" si="10"/>
        <v>0</v>
      </c>
      <c r="CI28" s="114" t="str">
        <f t="shared" si="11"/>
        <v>小学種目</v>
      </c>
      <c r="CJ28" s="114">
        <f t="shared" si="12"/>
        <v>0</v>
      </c>
      <c r="CK28" s="114">
        <f t="shared" si="13"/>
        <v>0</v>
      </c>
      <c r="CL28" s="114">
        <f t="shared" si="14"/>
        <v>0</v>
      </c>
      <c r="CM28" s="114" t="str">
        <f t="shared" si="4"/>
        <v>小学0</v>
      </c>
      <c r="CP28" s="135"/>
      <c r="CQ28" s="123" t="s">
        <v>14</v>
      </c>
      <c r="CR28" s="123" t="s">
        <v>29</v>
      </c>
      <c r="CS28" s="123" t="s">
        <v>39</v>
      </c>
      <c r="CT28" s="123" t="s">
        <v>297</v>
      </c>
      <c r="CU28" s="120" t="s">
        <v>101</v>
      </c>
      <c r="CV28" s="134"/>
      <c r="CW28" s="120">
        <v>1983</v>
      </c>
      <c r="CX28" s="134"/>
      <c r="CY28" s="121" t="s">
        <v>10</v>
      </c>
      <c r="CZ28" s="120">
        <v>14</v>
      </c>
      <c r="DA28" s="120" t="str">
        <f>IF(ISERROR(VLOOKUP(CZ28,①初期設定!$C$49:$N$96,4,FALSE)),"*",VLOOKUP(CZ28,①初期設定!$C$49:$N$96,4,FALSE))</f>
        <v>*</v>
      </c>
      <c r="DB28" s="120" t="str">
        <f>IF(ISERROR(VLOOKUP(CZ28,①初期設定!$Q$49:$AB$96,4,FALSE)),"*",VLOOKUP(CZ28,①初期設定!$Q$49:$AB$96,4,FALSE))</f>
        <v>*</v>
      </c>
      <c r="DC28" s="120" t="str">
        <f>IF(ISERROR(VLOOKUP(CZ28,①初期設定!$E$49:$N$96,2,FALSE)),"*",VLOOKUP(CZ28,①初期設定!$E$49:$N$96,2,FALSE))</f>
        <v>小男5年走高跳</v>
      </c>
      <c r="DD28" s="120" t="str">
        <f>IF(ISERROR(VLOOKUP(CZ28,①初期設定!$S$49:$AB$96,2,FALSE)),"*",VLOOKUP(CZ28,①初期設定!$S$49:$AB$96,2,FALSE))</f>
        <v>小女5年走高跳</v>
      </c>
      <c r="DE28" s="120" t="str">
        <f>IF(ISERROR(VLOOKUP(CZ28,①初期設定!$C$100:$Q$162,6,FALSE)),"*",VLOOKUP(CZ28,①初期設定!$C$100:$Q$162,6,FALSE))</f>
        <v>*</v>
      </c>
      <c r="DF28" s="120" t="str">
        <f>IF(ISERROR(VLOOKUP(CZ28,①初期設定!$T$100:$AH$162,6,FALSE)),"*",VLOOKUP(CZ28,①初期設定!$T$100:$AH$162,6,FALSE))</f>
        <v>*</v>
      </c>
      <c r="DG28" s="120" t="str">
        <f>IF(ISERROR(VLOOKUP(CZ28,①初期設定!$E$100:$Q$162,4,FALSE)),"*",VLOOKUP(CZ28,①初期設定!$E$100:$Q$162,4,FALSE))</f>
        <v>*</v>
      </c>
      <c r="DH28" s="120" t="str">
        <f>IF(ISERROR(VLOOKUP(CZ28,①初期設定!$V$100:$AH$162,4,FALSE)),"*",VLOOKUP(CZ28,①初期設定!$V$100:$AH$162,4,FALSE))</f>
        <v>*</v>
      </c>
      <c r="DI28" s="120" t="str">
        <f>IF(ISERROR(VLOOKUP(CZ28,①初期設定!$G$100:$Q$162,2,FALSE)),"*",VLOOKUP(CZ28,①初期設定!$G$100:$Q$162,2,FALSE))</f>
        <v>*</v>
      </c>
      <c r="DJ28" s="120" t="str">
        <f>IF(ISERROR(VLOOKUP(CZ28,①初期設定!$X$100:$AH$162,2,FALSE)),"*",VLOOKUP(CZ28,①初期設定!$X$100:$AH$162,2,FALSE))</f>
        <v>*</v>
      </c>
      <c r="DK28" s="121" t="s">
        <v>10</v>
      </c>
      <c r="DL28" s="121" t="s">
        <v>10</v>
      </c>
      <c r="DM28" s="137"/>
      <c r="DN28" s="137"/>
      <c r="DO28" s="137"/>
      <c r="DP28" s="137"/>
    </row>
    <row r="29" spans="1:123" ht="12" customHeight="1">
      <c r="A29" s="317">
        <v>16</v>
      </c>
      <c r="B29" s="318"/>
      <c r="C29" s="228"/>
      <c r="D29" s="225"/>
      <c r="E29" s="225"/>
      <c r="F29" s="225"/>
      <c r="G29" s="229"/>
      <c r="H29" s="313"/>
      <c r="I29" s="226"/>
      <c r="J29" s="228"/>
      <c r="K29" s="225"/>
      <c r="L29" s="225"/>
      <c r="M29" s="229"/>
      <c r="N29" s="313"/>
      <c r="O29" s="225"/>
      <c r="P29" s="225"/>
      <c r="Q29" s="225"/>
      <c r="R29" s="225"/>
      <c r="S29" s="225"/>
      <c r="T29" s="226"/>
      <c r="U29" s="228"/>
      <c r="V29" s="225"/>
      <c r="W29" s="225"/>
      <c r="X29" s="225"/>
      <c r="Y29" s="225"/>
      <c r="Z29" s="229"/>
      <c r="AA29" s="313"/>
      <c r="AB29" s="225"/>
      <c r="AC29" s="225"/>
      <c r="AD29" s="226"/>
      <c r="AE29" s="228"/>
      <c r="AF29" s="225"/>
      <c r="AG29" s="229"/>
      <c r="AH29" s="304"/>
      <c r="AI29" s="305"/>
      <c r="AJ29" s="305"/>
      <c r="AK29" s="305"/>
      <c r="AL29" s="305"/>
      <c r="AM29" s="305"/>
      <c r="AN29" s="157"/>
      <c r="AO29" s="158"/>
      <c r="AP29" s="159" t="str">
        <f t="shared" si="5"/>
        <v/>
      </c>
      <c r="AQ29" s="158"/>
      <c r="AR29" s="158"/>
      <c r="AS29" s="159" t="str">
        <f t="shared" si="6"/>
        <v/>
      </c>
      <c r="AT29" s="158"/>
      <c r="AU29" s="160"/>
      <c r="AV29" s="290"/>
      <c r="AW29" s="291"/>
      <c r="AX29" s="291"/>
      <c r="AY29" s="291"/>
      <c r="AZ29" s="291"/>
      <c r="BA29" s="291"/>
      <c r="BB29" s="165"/>
      <c r="BC29" s="166"/>
      <c r="BD29" s="167" t="str">
        <f t="shared" si="7"/>
        <v/>
      </c>
      <c r="BE29" s="166"/>
      <c r="BF29" s="166"/>
      <c r="BG29" s="167" t="str">
        <f t="shared" si="1"/>
        <v/>
      </c>
      <c r="BH29" s="166"/>
      <c r="BI29" s="168"/>
      <c r="BJ29" s="298"/>
      <c r="BK29" s="299"/>
      <c r="BL29" s="299"/>
      <c r="BM29" s="299"/>
      <c r="BN29" s="299"/>
      <c r="BO29" s="299"/>
      <c r="BP29" s="173"/>
      <c r="BQ29" s="174"/>
      <c r="BR29" s="175" t="str">
        <f t="shared" si="2"/>
        <v/>
      </c>
      <c r="BS29" s="174"/>
      <c r="BT29" s="174"/>
      <c r="BU29" s="175" t="str">
        <f t="shared" si="3"/>
        <v/>
      </c>
      <c r="BV29" s="174"/>
      <c r="BW29" s="176"/>
      <c r="BX29" s="228"/>
      <c r="BY29" s="225"/>
      <c r="BZ29" s="229"/>
      <c r="CA29" s="323"/>
      <c r="CB29" s="324"/>
      <c r="CC29" s="325"/>
      <c r="CF29" s="100" t="str">
        <f t="shared" si="8"/>
        <v>400R</v>
      </c>
      <c r="CG29" s="100" t="str">
        <f t="shared" si="9"/>
        <v>MR</v>
      </c>
      <c r="CH29" s="76">
        <f t="shared" si="10"/>
        <v>0</v>
      </c>
      <c r="CI29" s="114" t="str">
        <f t="shared" si="11"/>
        <v>小学種目</v>
      </c>
      <c r="CJ29" s="114">
        <f t="shared" si="12"/>
        <v>0</v>
      </c>
      <c r="CK29" s="114">
        <f t="shared" si="13"/>
        <v>0</v>
      </c>
      <c r="CL29" s="114">
        <f t="shared" si="14"/>
        <v>0</v>
      </c>
      <c r="CM29" s="114" t="str">
        <f t="shared" si="4"/>
        <v>小学0</v>
      </c>
      <c r="CP29" s="135"/>
      <c r="CQ29" s="123" t="s">
        <v>308</v>
      </c>
      <c r="CR29" s="123" t="s">
        <v>33</v>
      </c>
      <c r="CS29" s="123" t="s">
        <v>41</v>
      </c>
      <c r="CT29" s="123" t="s">
        <v>193</v>
      </c>
      <c r="CU29" s="120" t="s">
        <v>102</v>
      </c>
      <c r="CV29" s="134"/>
      <c r="CW29" s="120">
        <v>1984</v>
      </c>
      <c r="CX29" s="134"/>
      <c r="CY29" s="134"/>
      <c r="CZ29" s="120">
        <v>15</v>
      </c>
      <c r="DA29" s="120" t="str">
        <f>IF(ISERROR(VLOOKUP(CZ29,①初期設定!$C$49:$N$96,4,FALSE)),"*",VLOOKUP(CZ29,①初期設定!$C$49:$N$96,4,FALSE))</f>
        <v>*</v>
      </c>
      <c r="DB29" s="120" t="str">
        <f>IF(ISERROR(VLOOKUP(CZ29,①初期設定!$Q$49:$AB$96,4,FALSE)),"*",VLOOKUP(CZ29,①初期設定!$Q$49:$AB$96,4,FALSE))</f>
        <v>*</v>
      </c>
      <c r="DC29" s="120" t="str">
        <f>IF(ISERROR(VLOOKUP(CZ29,①初期設定!$E$49:$N$96,2,FALSE)),"*",VLOOKUP(CZ29,①初期設定!$E$49:$N$96,2,FALSE))</f>
        <v>小男6年走幅跳</v>
      </c>
      <c r="DD29" s="120" t="str">
        <f>IF(ISERROR(VLOOKUP(CZ29,①初期設定!$S$49:$AB$96,2,FALSE)),"*",VLOOKUP(CZ29,①初期設定!$S$49:$AB$96,2,FALSE))</f>
        <v>小女6年走幅跳</v>
      </c>
      <c r="DE29" s="120" t="str">
        <f>IF(ISERROR(VLOOKUP(CZ29,①初期設定!$C$100:$Q$162,6,FALSE)),"*",VLOOKUP(CZ29,①初期設定!$C$100:$Q$162,6,FALSE))</f>
        <v>*</v>
      </c>
      <c r="DF29" s="120" t="str">
        <f>IF(ISERROR(VLOOKUP(CZ29,①初期設定!$T$100:$AH$162,6,FALSE)),"*",VLOOKUP(CZ29,①初期設定!$T$100:$AH$162,6,FALSE))</f>
        <v>*</v>
      </c>
      <c r="DG29" s="120" t="str">
        <f>IF(ISERROR(VLOOKUP(CZ29,①初期設定!$E$100:$Q$162,4,FALSE)),"*",VLOOKUP(CZ29,①初期設定!$E$100:$Q$162,4,FALSE))</f>
        <v>*</v>
      </c>
      <c r="DH29" s="120" t="str">
        <f>IF(ISERROR(VLOOKUP(CZ29,①初期設定!$V$100:$AH$162,4,FALSE)),"*",VLOOKUP(CZ29,①初期設定!$V$100:$AH$162,4,FALSE))</f>
        <v>*</v>
      </c>
      <c r="DI29" s="120" t="str">
        <f>IF(ISERROR(VLOOKUP(CZ29,①初期設定!$G$100:$Q$162,2,FALSE)),"*",VLOOKUP(CZ29,①初期設定!$G$100:$Q$162,2,FALSE))</f>
        <v>*</v>
      </c>
      <c r="DJ29" s="120" t="str">
        <f>IF(ISERROR(VLOOKUP(CZ29,①初期設定!$X$100:$AH$162,2,FALSE)),"*",VLOOKUP(CZ29,①初期設定!$X$100:$AH$162,2,FALSE))</f>
        <v>*</v>
      </c>
      <c r="DK29" s="139"/>
      <c r="DL29" s="139"/>
      <c r="DM29" s="137"/>
      <c r="DN29" s="137"/>
      <c r="DO29" s="137"/>
      <c r="DP29" s="137"/>
    </row>
    <row r="30" spans="1:123" ht="12" customHeight="1">
      <c r="A30" s="317">
        <v>17</v>
      </c>
      <c r="B30" s="318"/>
      <c r="C30" s="228"/>
      <c r="D30" s="225"/>
      <c r="E30" s="225"/>
      <c r="F30" s="225"/>
      <c r="G30" s="229"/>
      <c r="H30" s="313"/>
      <c r="I30" s="226"/>
      <c r="J30" s="228"/>
      <c r="K30" s="225"/>
      <c r="L30" s="225"/>
      <c r="M30" s="229"/>
      <c r="N30" s="313"/>
      <c r="O30" s="225"/>
      <c r="P30" s="225"/>
      <c r="Q30" s="225"/>
      <c r="R30" s="225"/>
      <c r="S30" s="225"/>
      <c r="T30" s="226"/>
      <c r="U30" s="228"/>
      <c r="V30" s="225"/>
      <c r="W30" s="225"/>
      <c r="X30" s="225"/>
      <c r="Y30" s="225"/>
      <c r="Z30" s="229"/>
      <c r="AA30" s="313"/>
      <c r="AB30" s="225"/>
      <c r="AC30" s="225"/>
      <c r="AD30" s="226"/>
      <c r="AE30" s="228"/>
      <c r="AF30" s="225"/>
      <c r="AG30" s="229"/>
      <c r="AH30" s="304"/>
      <c r="AI30" s="305"/>
      <c r="AJ30" s="305"/>
      <c r="AK30" s="305"/>
      <c r="AL30" s="305"/>
      <c r="AM30" s="305"/>
      <c r="AN30" s="157"/>
      <c r="AO30" s="158"/>
      <c r="AP30" s="159" t="str">
        <f t="shared" si="5"/>
        <v/>
      </c>
      <c r="AQ30" s="158"/>
      <c r="AR30" s="158"/>
      <c r="AS30" s="159" t="str">
        <f t="shared" si="6"/>
        <v/>
      </c>
      <c r="AT30" s="158"/>
      <c r="AU30" s="160"/>
      <c r="AV30" s="290"/>
      <c r="AW30" s="291"/>
      <c r="AX30" s="291"/>
      <c r="AY30" s="291"/>
      <c r="AZ30" s="291"/>
      <c r="BA30" s="291"/>
      <c r="BB30" s="165"/>
      <c r="BC30" s="166"/>
      <c r="BD30" s="167" t="str">
        <f t="shared" si="7"/>
        <v/>
      </c>
      <c r="BE30" s="166"/>
      <c r="BF30" s="166"/>
      <c r="BG30" s="167" t="str">
        <f t="shared" si="1"/>
        <v/>
      </c>
      <c r="BH30" s="166"/>
      <c r="BI30" s="168"/>
      <c r="BJ30" s="298"/>
      <c r="BK30" s="299"/>
      <c r="BL30" s="299"/>
      <c r="BM30" s="299"/>
      <c r="BN30" s="299"/>
      <c r="BO30" s="299"/>
      <c r="BP30" s="173"/>
      <c r="BQ30" s="174"/>
      <c r="BR30" s="175" t="str">
        <f t="shared" si="2"/>
        <v/>
      </c>
      <c r="BS30" s="174"/>
      <c r="BT30" s="174"/>
      <c r="BU30" s="175" t="str">
        <f t="shared" si="3"/>
        <v/>
      </c>
      <c r="BV30" s="174"/>
      <c r="BW30" s="176"/>
      <c r="BX30" s="228"/>
      <c r="BY30" s="225"/>
      <c r="BZ30" s="229"/>
      <c r="CA30" s="323"/>
      <c r="CB30" s="324"/>
      <c r="CC30" s="325"/>
      <c r="CF30" s="100" t="str">
        <f t="shared" si="8"/>
        <v>400R</v>
      </c>
      <c r="CG30" s="100" t="str">
        <f t="shared" si="9"/>
        <v>MR</v>
      </c>
      <c r="CH30" s="76">
        <f t="shared" si="10"/>
        <v>0</v>
      </c>
      <c r="CI30" s="114" t="str">
        <f t="shared" si="11"/>
        <v>小学種目</v>
      </c>
      <c r="CJ30" s="114">
        <f t="shared" si="12"/>
        <v>0</v>
      </c>
      <c r="CK30" s="114">
        <f t="shared" si="13"/>
        <v>0</v>
      </c>
      <c r="CL30" s="114">
        <f t="shared" si="14"/>
        <v>0</v>
      </c>
      <c r="CM30" s="114" t="str">
        <f t="shared" si="4"/>
        <v>小学0</v>
      </c>
      <c r="CP30" s="135"/>
      <c r="CQ30" s="123" t="s">
        <v>200</v>
      </c>
      <c r="CR30" s="123" t="s">
        <v>34</v>
      </c>
      <c r="CS30" s="123" t="s">
        <v>45</v>
      </c>
      <c r="CT30" s="123" t="s">
        <v>232</v>
      </c>
      <c r="CU30" s="120" t="s">
        <v>103</v>
      </c>
      <c r="CV30" s="134"/>
      <c r="CW30" s="120">
        <v>1985</v>
      </c>
      <c r="CX30" s="134"/>
      <c r="CY30" s="134"/>
      <c r="CZ30" s="120">
        <v>16</v>
      </c>
      <c r="DA30" s="120" t="str">
        <f>IF(ISERROR(VLOOKUP(CZ30,①初期設定!$C$49:$N$96,4,FALSE)),"*",VLOOKUP(CZ30,①初期設定!$C$49:$N$96,4,FALSE))</f>
        <v>*</v>
      </c>
      <c r="DB30" s="120" t="str">
        <f>IF(ISERROR(VLOOKUP(CZ30,①初期設定!$Q$49:$AB$96,4,FALSE)),"*",VLOOKUP(CZ30,①初期設定!$Q$49:$AB$96,4,FALSE))</f>
        <v>*</v>
      </c>
      <c r="DC30" s="120" t="str">
        <f>IF(ISERROR(VLOOKUP(CZ30,①初期設定!$E$49:$N$96,2,FALSE)),"*",VLOOKUP(CZ30,①初期設定!$E$49:$N$96,2,FALSE))</f>
        <v>小男5年走幅跳</v>
      </c>
      <c r="DD30" s="120" t="str">
        <f>IF(ISERROR(VLOOKUP(CZ30,①初期設定!$S$49:$AB$96,2,FALSE)),"*",VLOOKUP(CZ30,①初期設定!$S$49:$AB$96,2,FALSE))</f>
        <v>小女5年走幅跳</v>
      </c>
      <c r="DE30" s="120" t="str">
        <f>IF(ISERROR(VLOOKUP(CZ30,①初期設定!$C$100:$Q$162,6,FALSE)),"*",VLOOKUP(CZ30,①初期設定!$C$100:$Q$162,6,FALSE))</f>
        <v>*</v>
      </c>
      <c r="DF30" s="120" t="str">
        <f>IF(ISERROR(VLOOKUP(CZ30,①初期設定!$T$100:$AH$162,6,FALSE)),"*",VLOOKUP(CZ30,①初期設定!$T$100:$AH$162,6,FALSE))</f>
        <v>*</v>
      </c>
      <c r="DG30" s="120" t="str">
        <f>IF(ISERROR(VLOOKUP(CZ30,①初期設定!$E$100:$Q$162,4,FALSE)),"*",VLOOKUP(CZ30,①初期設定!$E$100:$Q$162,4,FALSE))</f>
        <v>*</v>
      </c>
      <c r="DH30" s="120" t="str">
        <f>IF(ISERROR(VLOOKUP(CZ30,①初期設定!$V$100:$AH$162,4,FALSE)),"*",VLOOKUP(CZ30,①初期設定!$V$100:$AH$162,4,FALSE))</f>
        <v>*</v>
      </c>
      <c r="DI30" s="120" t="str">
        <f>IF(ISERROR(VLOOKUP(CZ30,①初期設定!$G$100:$Q$162,2,FALSE)),"*",VLOOKUP(CZ30,①初期設定!$G$100:$Q$162,2,FALSE))</f>
        <v>*</v>
      </c>
      <c r="DJ30" s="120" t="str">
        <f>IF(ISERROR(VLOOKUP(CZ30,①初期設定!$X$100:$AH$162,2,FALSE)),"*",VLOOKUP(CZ30,①初期設定!$X$100:$AH$162,2,FALSE))</f>
        <v>*</v>
      </c>
      <c r="DK30" s="139"/>
      <c r="DL30" s="139"/>
      <c r="DM30" s="137"/>
      <c r="DN30" s="137"/>
      <c r="DO30" s="137"/>
      <c r="DP30" s="137"/>
    </row>
    <row r="31" spans="1:123" ht="12" customHeight="1">
      <c r="A31" s="317">
        <v>18</v>
      </c>
      <c r="B31" s="318"/>
      <c r="C31" s="228"/>
      <c r="D31" s="225"/>
      <c r="E31" s="225"/>
      <c r="F31" s="225"/>
      <c r="G31" s="229"/>
      <c r="H31" s="313"/>
      <c r="I31" s="226"/>
      <c r="J31" s="228"/>
      <c r="K31" s="225"/>
      <c r="L31" s="225"/>
      <c r="M31" s="229"/>
      <c r="N31" s="313"/>
      <c r="O31" s="225"/>
      <c r="P31" s="225"/>
      <c r="Q31" s="225"/>
      <c r="R31" s="225"/>
      <c r="S31" s="225"/>
      <c r="T31" s="226"/>
      <c r="U31" s="228"/>
      <c r="V31" s="225"/>
      <c r="W31" s="225"/>
      <c r="X31" s="225"/>
      <c r="Y31" s="225"/>
      <c r="Z31" s="229"/>
      <c r="AA31" s="313"/>
      <c r="AB31" s="225"/>
      <c r="AC31" s="225"/>
      <c r="AD31" s="226"/>
      <c r="AE31" s="228"/>
      <c r="AF31" s="225"/>
      <c r="AG31" s="229"/>
      <c r="AH31" s="304"/>
      <c r="AI31" s="305"/>
      <c r="AJ31" s="305"/>
      <c r="AK31" s="305"/>
      <c r="AL31" s="305"/>
      <c r="AM31" s="305"/>
      <c r="AN31" s="157"/>
      <c r="AO31" s="158"/>
      <c r="AP31" s="159" t="str">
        <f t="shared" si="5"/>
        <v/>
      </c>
      <c r="AQ31" s="158"/>
      <c r="AR31" s="158"/>
      <c r="AS31" s="159" t="str">
        <f t="shared" si="6"/>
        <v/>
      </c>
      <c r="AT31" s="158"/>
      <c r="AU31" s="160"/>
      <c r="AV31" s="290"/>
      <c r="AW31" s="291"/>
      <c r="AX31" s="291"/>
      <c r="AY31" s="291"/>
      <c r="AZ31" s="291"/>
      <c r="BA31" s="291"/>
      <c r="BB31" s="165"/>
      <c r="BC31" s="166"/>
      <c r="BD31" s="167" t="str">
        <f t="shared" si="7"/>
        <v/>
      </c>
      <c r="BE31" s="166"/>
      <c r="BF31" s="166"/>
      <c r="BG31" s="167" t="str">
        <f t="shared" si="1"/>
        <v/>
      </c>
      <c r="BH31" s="166"/>
      <c r="BI31" s="168"/>
      <c r="BJ31" s="298"/>
      <c r="BK31" s="299"/>
      <c r="BL31" s="299"/>
      <c r="BM31" s="299"/>
      <c r="BN31" s="299"/>
      <c r="BO31" s="299"/>
      <c r="BP31" s="173"/>
      <c r="BQ31" s="174"/>
      <c r="BR31" s="175" t="str">
        <f t="shared" si="2"/>
        <v/>
      </c>
      <c r="BS31" s="174"/>
      <c r="BT31" s="174"/>
      <c r="BU31" s="175" t="str">
        <f t="shared" si="3"/>
        <v/>
      </c>
      <c r="BV31" s="174"/>
      <c r="BW31" s="176"/>
      <c r="BX31" s="228"/>
      <c r="BY31" s="225"/>
      <c r="BZ31" s="229"/>
      <c r="CA31" s="323"/>
      <c r="CB31" s="324"/>
      <c r="CC31" s="325"/>
      <c r="CF31" s="100" t="str">
        <f t="shared" si="8"/>
        <v>400R</v>
      </c>
      <c r="CG31" s="100" t="str">
        <f t="shared" si="9"/>
        <v>MR</v>
      </c>
      <c r="CH31" s="76">
        <f t="shared" si="10"/>
        <v>0</v>
      </c>
      <c r="CI31" s="114" t="str">
        <f t="shared" si="11"/>
        <v>小学種目</v>
      </c>
      <c r="CJ31" s="114">
        <f t="shared" si="12"/>
        <v>0</v>
      </c>
      <c r="CK31" s="114">
        <f t="shared" si="13"/>
        <v>0</v>
      </c>
      <c r="CL31" s="114">
        <f t="shared" si="14"/>
        <v>0</v>
      </c>
      <c r="CM31" s="114" t="str">
        <f t="shared" si="4"/>
        <v>小学0</v>
      </c>
      <c r="CP31" s="135"/>
      <c r="CQ31" s="123" t="s">
        <v>309</v>
      </c>
      <c r="CR31" s="123" t="s">
        <v>36</v>
      </c>
      <c r="CS31" s="123" t="s">
        <v>44</v>
      </c>
      <c r="CT31" s="123" t="s">
        <v>298</v>
      </c>
      <c r="CU31" s="120" t="s">
        <v>335</v>
      </c>
      <c r="CV31" s="134"/>
      <c r="CW31" s="120">
        <v>1986</v>
      </c>
      <c r="CX31" s="134"/>
      <c r="CY31" s="134"/>
      <c r="CZ31" s="120">
        <v>17</v>
      </c>
      <c r="DA31" s="120" t="str">
        <f>IF(ISERROR(VLOOKUP(CZ31,①初期設定!$C$49:$N$96,4,FALSE)),"*",VLOOKUP(CZ31,①初期設定!$C$49:$N$96,4,FALSE))</f>
        <v>*</v>
      </c>
      <c r="DB31" s="120" t="str">
        <f>IF(ISERROR(VLOOKUP(CZ31,①初期設定!$Q$49:$AB$96,4,FALSE)),"*",VLOOKUP(CZ31,①初期設定!$Q$49:$AB$96,4,FALSE))</f>
        <v>*</v>
      </c>
      <c r="DC31" s="120" t="str">
        <f>IF(ISERROR(VLOOKUP(CZ31,①初期設定!$E$49:$N$96,2,FALSE)),"*",VLOOKUP(CZ31,①初期設定!$E$49:$N$96,2,FALSE))</f>
        <v>小男4年走幅跳</v>
      </c>
      <c r="DD31" s="120" t="str">
        <f>IF(ISERROR(VLOOKUP(CZ31,①初期設定!$S$49:$AB$96,2,FALSE)),"*",VLOOKUP(CZ31,①初期設定!$S$49:$AB$96,2,FALSE))</f>
        <v>小女4年走幅跳</v>
      </c>
      <c r="DE31" s="120" t="str">
        <f>IF(ISERROR(VLOOKUP(CZ31,①初期設定!$C$100:$Q$162,6,FALSE)),"*",VLOOKUP(CZ31,①初期設定!$C$100:$Q$162,6,FALSE))</f>
        <v>*</v>
      </c>
      <c r="DF31" s="120" t="str">
        <f>IF(ISERROR(VLOOKUP(CZ31,①初期設定!$T$100:$AH$162,6,FALSE)),"*",VLOOKUP(CZ31,①初期設定!$T$100:$AH$162,6,FALSE))</f>
        <v>*</v>
      </c>
      <c r="DG31" s="120" t="str">
        <f>IF(ISERROR(VLOOKUP(CZ31,①初期設定!$E$100:$Q$162,4,FALSE)),"*",VLOOKUP(CZ31,①初期設定!$E$100:$Q$162,4,FALSE))</f>
        <v>*</v>
      </c>
      <c r="DH31" s="120" t="str">
        <f>IF(ISERROR(VLOOKUP(CZ31,①初期設定!$V$100:$AH$162,4,FALSE)),"*",VLOOKUP(CZ31,①初期設定!$V$100:$AH$162,4,FALSE))</f>
        <v>*</v>
      </c>
      <c r="DI31" s="120" t="str">
        <f>IF(ISERROR(VLOOKUP(CZ31,①初期設定!$G$100:$Q$162,2,FALSE)),"*",VLOOKUP(CZ31,①初期設定!$G$100:$Q$162,2,FALSE))</f>
        <v>*</v>
      </c>
      <c r="DJ31" s="120" t="str">
        <f>IF(ISERROR(VLOOKUP(CZ31,①初期設定!$X$100:$AH$162,2,FALSE)),"*",VLOOKUP(CZ31,①初期設定!$X$100:$AH$162,2,FALSE))</f>
        <v>*</v>
      </c>
      <c r="DK31" s="139"/>
      <c r="DL31" s="139"/>
      <c r="DM31" s="137"/>
      <c r="DN31" s="137"/>
      <c r="DO31" s="137"/>
      <c r="DP31" s="137"/>
    </row>
    <row r="32" spans="1:123" ht="12" customHeight="1">
      <c r="A32" s="317">
        <v>19</v>
      </c>
      <c r="B32" s="318"/>
      <c r="C32" s="228"/>
      <c r="D32" s="225"/>
      <c r="E32" s="225"/>
      <c r="F32" s="225"/>
      <c r="G32" s="229"/>
      <c r="H32" s="313"/>
      <c r="I32" s="226"/>
      <c r="J32" s="228"/>
      <c r="K32" s="225"/>
      <c r="L32" s="225"/>
      <c r="M32" s="229"/>
      <c r="N32" s="313"/>
      <c r="O32" s="225"/>
      <c r="P32" s="225"/>
      <c r="Q32" s="225"/>
      <c r="R32" s="225"/>
      <c r="S32" s="225"/>
      <c r="T32" s="226"/>
      <c r="U32" s="228"/>
      <c r="V32" s="225"/>
      <c r="W32" s="225"/>
      <c r="X32" s="225"/>
      <c r="Y32" s="225"/>
      <c r="Z32" s="229"/>
      <c r="AA32" s="313"/>
      <c r="AB32" s="225"/>
      <c r="AC32" s="225"/>
      <c r="AD32" s="226"/>
      <c r="AE32" s="228"/>
      <c r="AF32" s="225"/>
      <c r="AG32" s="229"/>
      <c r="AH32" s="304"/>
      <c r="AI32" s="305"/>
      <c r="AJ32" s="305"/>
      <c r="AK32" s="305"/>
      <c r="AL32" s="305"/>
      <c r="AM32" s="305"/>
      <c r="AN32" s="157"/>
      <c r="AO32" s="158"/>
      <c r="AP32" s="159" t="str">
        <f t="shared" si="5"/>
        <v/>
      </c>
      <c r="AQ32" s="158"/>
      <c r="AR32" s="158"/>
      <c r="AS32" s="159" t="str">
        <f t="shared" si="6"/>
        <v/>
      </c>
      <c r="AT32" s="158"/>
      <c r="AU32" s="160"/>
      <c r="AV32" s="290"/>
      <c r="AW32" s="291"/>
      <c r="AX32" s="291"/>
      <c r="AY32" s="291"/>
      <c r="AZ32" s="291"/>
      <c r="BA32" s="291"/>
      <c r="BB32" s="165"/>
      <c r="BC32" s="166"/>
      <c r="BD32" s="167" t="str">
        <f t="shared" si="7"/>
        <v/>
      </c>
      <c r="BE32" s="166"/>
      <c r="BF32" s="166"/>
      <c r="BG32" s="167" t="str">
        <f t="shared" si="1"/>
        <v/>
      </c>
      <c r="BH32" s="166"/>
      <c r="BI32" s="168"/>
      <c r="BJ32" s="298"/>
      <c r="BK32" s="299"/>
      <c r="BL32" s="299"/>
      <c r="BM32" s="299"/>
      <c r="BN32" s="299"/>
      <c r="BO32" s="299"/>
      <c r="BP32" s="173"/>
      <c r="BQ32" s="174"/>
      <c r="BR32" s="175" t="str">
        <f t="shared" si="2"/>
        <v/>
      </c>
      <c r="BS32" s="174"/>
      <c r="BT32" s="174"/>
      <c r="BU32" s="175" t="str">
        <f t="shared" si="3"/>
        <v/>
      </c>
      <c r="BV32" s="174"/>
      <c r="BW32" s="176"/>
      <c r="BX32" s="228"/>
      <c r="BY32" s="225"/>
      <c r="BZ32" s="229"/>
      <c r="CA32" s="323"/>
      <c r="CB32" s="324"/>
      <c r="CC32" s="325"/>
      <c r="CF32" s="100" t="str">
        <f t="shared" si="8"/>
        <v>400R</v>
      </c>
      <c r="CG32" s="100" t="str">
        <f t="shared" si="9"/>
        <v>MR</v>
      </c>
      <c r="CH32" s="76">
        <f t="shared" si="10"/>
        <v>0</v>
      </c>
      <c r="CI32" s="114" t="str">
        <f t="shared" si="11"/>
        <v>小学種目</v>
      </c>
      <c r="CJ32" s="114">
        <f t="shared" si="12"/>
        <v>0</v>
      </c>
      <c r="CK32" s="114">
        <f t="shared" si="13"/>
        <v>0</v>
      </c>
      <c r="CL32" s="114">
        <f t="shared" si="14"/>
        <v>0</v>
      </c>
      <c r="CM32" s="114" t="str">
        <f t="shared" si="4"/>
        <v>小学0</v>
      </c>
      <c r="CP32" s="135"/>
      <c r="CQ32" s="123" t="s">
        <v>310</v>
      </c>
      <c r="CR32" s="123" t="s">
        <v>31</v>
      </c>
      <c r="CS32" s="123" t="s">
        <v>46</v>
      </c>
      <c r="CT32" s="123" t="s">
        <v>299</v>
      </c>
      <c r="CU32" s="121" t="s">
        <v>336</v>
      </c>
      <c r="CV32" s="134"/>
      <c r="CW32" s="120">
        <v>1987</v>
      </c>
      <c r="CX32" s="134"/>
      <c r="CY32" s="139"/>
      <c r="CZ32" s="120">
        <v>18</v>
      </c>
      <c r="DA32" s="120" t="str">
        <f>IF(ISERROR(VLOOKUP(CZ32,①初期設定!$C$49:$N$96,4,FALSE)),"*",VLOOKUP(CZ32,①初期設定!$C$49:$N$96,4,FALSE))</f>
        <v>*</v>
      </c>
      <c r="DB32" s="120" t="str">
        <f>IF(ISERROR(VLOOKUP(CZ32,①初期設定!$Q$49:$AB$96,4,FALSE)),"*",VLOOKUP(CZ32,①初期設定!$Q$49:$AB$96,4,FALSE))</f>
        <v>*</v>
      </c>
      <c r="DC32" s="120" t="str">
        <f>IF(ISERROR(VLOOKUP(CZ32,①初期設定!$E$49:$N$96,2,FALSE)),"*",VLOOKUP(CZ32,①初期設定!$E$49:$N$96,2,FALSE))</f>
        <v>小男6年砲丸</v>
      </c>
      <c r="DD32" s="120" t="str">
        <f>IF(ISERROR(VLOOKUP(CZ32,①初期設定!$S$49:$AB$96,2,FALSE)),"*",VLOOKUP(CZ32,①初期設定!$S$49:$AB$96,2,FALSE))</f>
        <v>小女6年砲丸</v>
      </c>
      <c r="DE32" s="120" t="str">
        <f>IF(ISERROR(VLOOKUP(CZ32,①初期設定!$C$100:$Q$162,6,FALSE)),"*",VLOOKUP(CZ32,①初期設定!$C$100:$Q$162,6,FALSE))</f>
        <v>*</v>
      </c>
      <c r="DF32" s="120" t="str">
        <f>IF(ISERROR(VLOOKUP(CZ32,①初期設定!$T$100:$AH$162,6,FALSE)),"*",VLOOKUP(CZ32,①初期設定!$T$100:$AH$162,6,FALSE))</f>
        <v>*</v>
      </c>
      <c r="DG32" s="120" t="str">
        <f>IF(ISERROR(VLOOKUP(CZ32,①初期設定!$E$100:$Q$162,4,FALSE)),"*",VLOOKUP(CZ32,①初期設定!$E$100:$Q$162,4,FALSE))</f>
        <v>*</v>
      </c>
      <c r="DH32" s="120" t="str">
        <f>IF(ISERROR(VLOOKUP(CZ32,①初期設定!$V$100:$AH$162,4,FALSE)),"*",VLOOKUP(CZ32,①初期設定!$V$100:$AH$162,4,FALSE))</f>
        <v>*</v>
      </c>
      <c r="DI32" s="120" t="str">
        <f>IF(ISERROR(VLOOKUP(CZ32,①初期設定!$G$100:$Q$162,2,FALSE)),"*",VLOOKUP(CZ32,①初期設定!$G$100:$Q$162,2,FALSE))</f>
        <v>*</v>
      </c>
      <c r="DJ32" s="120" t="str">
        <f>IF(ISERROR(VLOOKUP(CZ32,①初期設定!$X$100:$AH$162,2,FALSE)),"*",VLOOKUP(CZ32,①初期設定!$X$100:$AH$162,2,FALSE))</f>
        <v>*</v>
      </c>
      <c r="DK32" s="139"/>
      <c r="DL32" s="139"/>
      <c r="DM32" s="137"/>
      <c r="DN32" s="137"/>
      <c r="DO32" s="137"/>
      <c r="DP32" s="137"/>
    </row>
    <row r="33" spans="1:120" ht="12" customHeight="1">
      <c r="A33" s="317">
        <v>20</v>
      </c>
      <c r="B33" s="318"/>
      <c r="C33" s="228"/>
      <c r="D33" s="225"/>
      <c r="E33" s="225"/>
      <c r="F33" s="225"/>
      <c r="G33" s="229"/>
      <c r="H33" s="313"/>
      <c r="I33" s="226"/>
      <c r="J33" s="228"/>
      <c r="K33" s="225"/>
      <c r="L33" s="225"/>
      <c r="M33" s="229"/>
      <c r="N33" s="313"/>
      <c r="O33" s="225"/>
      <c r="P33" s="225"/>
      <c r="Q33" s="225"/>
      <c r="R33" s="225"/>
      <c r="S33" s="225"/>
      <c r="T33" s="226"/>
      <c r="U33" s="228"/>
      <c r="V33" s="225"/>
      <c r="W33" s="225"/>
      <c r="X33" s="225"/>
      <c r="Y33" s="225"/>
      <c r="Z33" s="229"/>
      <c r="AA33" s="313"/>
      <c r="AB33" s="225"/>
      <c r="AC33" s="225"/>
      <c r="AD33" s="226"/>
      <c r="AE33" s="228"/>
      <c r="AF33" s="225"/>
      <c r="AG33" s="229"/>
      <c r="AH33" s="304"/>
      <c r="AI33" s="305"/>
      <c r="AJ33" s="305"/>
      <c r="AK33" s="305"/>
      <c r="AL33" s="305"/>
      <c r="AM33" s="305"/>
      <c r="AN33" s="157"/>
      <c r="AO33" s="158"/>
      <c r="AP33" s="159" t="str">
        <f t="shared" si="5"/>
        <v/>
      </c>
      <c r="AQ33" s="158"/>
      <c r="AR33" s="158"/>
      <c r="AS33" s="159" t="str">
        <f t="shared" si="6"/>
        <v/>
      </c>
      <c r="AT33" s="158"/>
      <c r="AU33" s="160"/>
      <c r="AV33" s="290"/>
      <c r="AW33" s="291"/>
      <c r="AX33" s="291"/>
      <c r="AY33" s="291"/>
      <c r="AZ33" s="291"/>
      <c r="BA33" s="291"/>
      <c r="BB33" s="165"/>
      <c r="BC33" s="166"/>
      <c r="BD33" s="167" t="str">
        <f t="shared" si="7"/>
        <v/>
      </c>
      <c r="BE33" s="166"/>
      <c r="BF33" s="166"/>
      <c r="BG33" s="167" t="str">
        <f t="shared" si="1"/>
        <v/>
      </c>
      <c r="BH33" s="166"/>
      <c r="BI33" s="168"/>
      <c r="BJ33" s="298"/>
      <c r="BK33" s="299"/>
      <c r="BL33" s="299"/>
      <c r="BM33" s="299"/>
      <c r="BN33" s="299"/>
      <c r="BO33" s="299"/>
      <c r="BP33" s="173"/>
      <c r="BQ33" s="174"/>
      <c r="BR33" s="175" t="str">
        <f t="shared" si="2"/>
        <v/>
      </c>
      <c r="BS33" s="174"/>
      <c r="BT33" s="174"/>
      <c r="BU33" s="175" t="str">
        <f t="shared" si="3"/>
        <v/>
      </c>
      <c r="BV33" s="174"/>
      <c r="BW33" s="176"/>
      <c r="BX33" s="228"/>
      <c r="BY33" s="225"/>
      <c r="BZ33" s="229"/>
      <c r="CA33" s="323"/>
      <c r="CB33" s="324"/>
      <c r="CC33" s="325"/>
      <c r="CF33" s="100" t="str">
        <f t="shared" si="8"/>
        <v>400R</v>
      </c>
      <c r="CG33" s="100" t="str">
        <f t="shared" si="9"/>
        <v>MR</v>
      </c>
      <c r="CH33" s="76">
        <f t="shared" si="10"/>
        <v>0</v>
      </c>
      <c r="CI33" s="114" t="str">
        <f t="shared" si="11"/>
        <v>小学種目</v>
      </c>
      <c r="CJ33" s="114">
        <f t="shared" si="12"/>
        <v>0</v>
      </c>
      <c r="CK33" s="114">
        <f t="shared" si="13"/>
        <v>0</v>
      </c>
      <c r="CL33" s="114">
        <f t="shared" si="14"/>
        <v>0</v>
      </c>
      <c r="CM33" s="114" t="str">
        <f t="shared" si="4"/>
        <v>小学0</v>
      </c>
      <c r="CP33" s="135"/>
      <c r="CQ33" s="123" t="s">
        <v>12</v>
      </c>
      <c r="CR33" s="123" t="s">
        <v>35</v>
      </c>
      <c r="CS33" s="123" t="s">
        <v>52</v>
      </c>
      <c r="CT33" s="123" t="s">
        <v>229</v>
      </c>
      <c r="CU33" s="134"/>
      <c r="CV33" s="134"/>
      <c r="CW33" s="120">
        <v>1988</v>
      </c>
      <c r="CX33" s="134"/>
      <c r="CY33" s="139"/>
      <c r="CZ33" s="120">
        <v>19</v>
      </c>
      <c r="DA33" s="120" t="str">
        <f>IF(ISERROR(VLOOKUP(CZ33,①初期設定!$C$49:$N$96,4,FALSE)),"*",VLOOKUP(CZ33,①初期設定!$C$49:$N$96,4,FALSE))</f>
        <v>*</v>
      </c>
      <c r="DB33" s="120" t="str">
        <f>IF(ISERROR(VLOOKUP(CZ33,①初期設定!$Q$49:$AB$96,4,FALSE)),"*",VLOOKUP(CZ33,①初期設定!$Q$49:$AB$96,4,FALSE))</f>
        <v>*</v>
      </c>
      <c r="DC33" s="120" t="str">
        <f>IF(ISERROR(VLOOKUP(CZ33,①初期設定!$E$49:$N$96,2,FALSE)),"*",VLOOKUP(CZ33,①初期設定!$E$49:$N$96,2,FALSE))</f>
        <v>小男6年ｼﾞｬﾍﾞﾘｯｸﾎﾞｰﾙ</v>
      </c>
      <c r="DD33" s="120" t="str">
        <f>IF(ISERROR(VLOOKUP(CZ33,①初期設定!$S$49:$AB$96,2,FALSE)),"*",VLOOKUP(CZ33,①初期設定!$S$49:$AB$96,2,FALSE))</f>
        <v>小女6年ｼﾞｬﾍﾞﾘｯｸﾎﾞｰﾙ</v>
      </c>
      <c r="DE33" s="120" t="str">
        <f>IF(ISERROR(VLOOKUP(CZ33,①初期設定!$C$100:$Q$162,6,FALSE)),"*",VLOOKUP(CZ33,①初期設定!$C$100:$Q$162,6,FALSE))</f>
        <v>*</v>
      </c>
      <c r="DF33" s="120" t="str">
        <f>IF(ISERROR(VLOOKUP(CZ33,①初期設定!$T$100:$AH$162,6,FALSE)),"*",VLOOKUP(CZ33,①初期設定!$T$100:$AH$162,6,FALSE))</f>
        <v>*</v>
      </c>
      <c r="DG33" s="120" t="str">
        <f>IF(ISERROR(VLOOKUP(CZ33,①初期設定!$E$100:$Q$162,4,FALSE)),"*",VLOOKUP(CZ33,①初期設定!$E$100:$Q$162,4,FALSE))</f>
        <v>*</v>
      </c>
      <c r="DH33" s="120" t="str">
        <f>IF(ISERROR(VLOOKUP(CZ33,①初期設定!$V$100:$AH$162,4,FALSE)),"*",VLOOKUP(CZ33,①初期設定!$V$100:$AH$162,4,FALSE))</f>
        <v>*</v>
      </c>
      <c r="DI33" s="120" t="str">
        <f>IF(ISERROR(VLOOKUP(CZ33,①初期設定!$G$100:$Q$162,2,FALSE)),"*",VLOOKUP(CZ33,①初期設定!$G$100:$Q$162,2,FALSE))</f>
        <v>*</v>
      </c>
      <c r="DJ33" s="120" t="str">
        <f>IF(ISERROR(VLOOKUP(CZ33,①初期設定!$X$100:$AH$162,2,FALSE)),"*",VLOOKUP(CZ33,①初期設定!$X$100:$AH$162,2,FALSE))</f>
        <v>*</v>
      </c>
      <c r="DK33" s="139"/>
      <c r="DL33" s="139"/>
      <c r="DM33" s="137"/>
      <c r="DN33" s="137"/>
      <c r="DO33" s="137"/>
      <c r="DP33" s="137"/>
    </row>
    <row r="34" spans="1:120" ht="12" customHeight="1">
      <c r="A34" s="317">
        <v>21</v>
      </c>
      <c r="B34" s="318"/>
      <c r="C34" s="228"/>
      <c r="D34" s="225"/>
      <c r="E34" s="225"/>
      <c r="F34" s="225"/>
      <c r="G34" s="229"/>
      <c r="H34" s="313"/>
      <c r="I34" s="226"/>
      <c r="J34" s="228"/>
      <c r="K34" s="225"/>
      <c r="L34" s="225"/>
      <c r="M34" s="229"/>
      <c r="N34" s="313"/>
      <c r="O34" s="225"/>
      <c r="P34" s="225"/>
      <c r="Q34" s="225"/>
      <c r="R34" s="225"/>
      <c r="S34" s="225"/>
      <c r="T34" s="226"/>
      <c r="U34" s="228"/>
      <c r="V34" s="225"/>
      <c r="W34" s="225"/>
      <c r="X34" s="225"/>
      <c r="Y34" s="225"/>
      <c r="Z34" s="229"/>
      <c r="AA34" s="313"/>
      <c r="AB34" s="225"/>
      <c r="AC34" s="225"/>
      <c r="AD34" s="226"/>
      <c r="AE34" s="228"/>
      <c r="AF34" s="225"/>
      <c r="AG34" s="229"/>
      <c r="AH34" s="304"/>
      <c r="AI34" s="305"/>
      <c r="AJ34" s="305"/>
      <c r="AK34" s="305"/>
      <c r="AL34" s="305"/>
      <c r="AM34" s="305"/>
      <c r="AN34" s="157"/>
      <c r="AO34" s="158"/>
      <c r="AP34" s="159" t="str">
        <f t="shared" si="5"/>
        <v/>
      </c>
      <c r="AQ34" s="158"/>
      <c r="AR34" s="158"/>
      <c r="AS34" s="159" t="str">
        <f t="shared" si="6"/>
        <v/>
      </c>
      <c r="AT34" s="158"/>
      <c r="AU34" s="160"/>
      <c r="AV34" s="290"/>
      <c r="AW34" s="291"/>
      <c r="AX34" s="291"/>
      <c r="AY34" s="291"/>
      <c r="AZ34" s="291"/>
      <c r="BA34" s="291"/>
      <c r="BB34" s="165"/>
      <c r="BC34" s="166"/>
      <c r="BD34" s="167" t="str">
        <f t="shared" si="7"/>
        <v/>
      </c>
      <c r="BE34" s="166"/>
      <c r="BF34" s="166"/>
      <c r="BG34" s="167" t="str">
        <f t="shared" si="1"/>
        <v/>
      </c>
      <c r="BH34" s="166"/>
      <c r="BI34" s="168"/>
      <c r="BJ34" s="298"/>
      <c r="BK34" s="299"/>
      <c r="BL34" s="299"/>
      <c r="BM34" s="299"/>
      <c r="BN34" s="299"/>
      <c r="BO34" s="299"/>
      <c r="BP34" s="173"/>
      <c r="BQ34" s="174"/>
      <c r="BR34" s="175" t="str">
        <f t="shared" si="2"/>
        <v/>
      </c>
      <c r="BS34" s="174"/>
      <c r="BT34" s="174"/>
      <c r="BU34" s="175" t="str">
        <f t="shared" si="3"/>
        <v/>
      </c>
      <c r="BV34" s="174"/>
      <c r="BW34" s="176"/>
      <c r="BX34" s="228"/>
      <c r="BY34" s="225"/>
      <c r="BZ34" s="229"/>
      <c r="CA34" s="323"/>
      <c r="CB34" s="324"/>
      <c r="CC34" s="325"/>
      <c r="CF34" s="100" t="str">
        <f t="shared" si="8"/>
        <v>400R</v>
      </c>
      <c r="CG34" s="100" t="str">
        <f t="shared" si="9"/>
        <v>MR</v>
      </c>
      <c r="CH34" s="76">
        <f t="shared" si="10"/>
        <v>0</v>
      </c>
      <c r="CI34" s="114" t="str">
        <f t="shared" si="11"/>
        <v>小学種目</v>
      </c>
      <c r="CJ34" s="114">
        <f t="shared" si="12"/>
        <v>0</v>
      </c>
      <c r="CK34" s="114">
        <f t="shared" si="13"/>
        <v>0</v>
      </c>
      <c r="CL34" s="114">
        <f t="shared" si="14"/>
        <v>0</v>
      </c>
      <c r="CM34" s="114" t="str">
        <f t="shared" si="4"/>
        <v>小学0</v>
      </c>
      <c r="CP34" s="135"/>
      <c r="CQ34" s="123" t="s">
        <v>13</v>
      </c>
      <c r="CR34" s="123" t="s">
        <v>28</v>
      </c>
      <c r="CS34" s="123" t="s">
        <v>55</v>
      </c>
      <c r="CT34" s="123" t="s">
        <v>60</v>
      </c>
      <c r="CU34" s="134"/>
      <c r="CV34" s="134"/>
      <c r="CW34" s="120">
        <v>1989</v>
      </c>
      <c r="CX34" s="134"/>
      <c r="CY34" s="139"/>
      <c r="CZ34" s="120">
        <v>20</v>
      </c>
      <c r="DA34" s="120" t="str">
        <f>IF(ISERROR(VLOOKUP(CZ34,①初期設定!$C$49:$N$96,4,FALSE)),"*",VLOOKUP(CZ34,①初期設定!$C$49:$N$96,4,FALSE))</f>
        <v>*</v>
      </c>
      <c r="DB34" s="120" t="str">
        <f>IF(ISERROR(VLOOKUP(CZ34,①初期設定!$Q$49:$AB$96,4,FALSE)),"*",VLOOKUP(CZ34,①初期設定!$Q$49:$AB$96,4,FALSE))</f>
        <v>*</v>
      </c>
      <c r="DC34" s="120" t="str">
        <f>IF(ISERROR(VLOOKUP(CZ34,①初期設定!$E$49:$N$96,2,FALSE)),"*",VLOOKUP(CZ34,①初期設定!$E$49:$N$96,2,FALSE))</f>
        <v>小男5年ｼﾞｬﾍﾞﾘｯｸﾎﾞｰﾙ</v>
      </c>
      <c r="DD34" s="120" t="str">
        <f>IF(ISERROR(VLOOKUP(CZ34,①初期設定!$S$49:$AB$96,2,FALSE)),"*",VLOOKUP(CZ34,①初期設定!$S$49:$AB$96,2,FALSE))</f>
        <v>小女5年ｼﾞｬﾍﾞﾘｯｸﾎﾞｰﾙ</v>
      </c>
      <c r="DE34" s="120" t="str">
        <f>IF(ISERROR(VLOOKUP(CZ34,①初期設定!$C$100:$Q$162,6,FALSE)),"*",VLOOKUP(CZ34,①初期設定!$C$100:$Q$162,6,FALSE))</f>
        <v>*</v>
      </c>
      <c r="DF34" s="120" t="str">
        <f>IF(ISERROR(VLOOKUP(CZ34,①初期設定!$T$100:$AH$162,6,FALSE)),"*",VLOOKUP(CZ34,①初期設定!$T$100:$AH$162,6,FALSE))</f>
        <v>*</v>
      </c>
      <c r="DG34" s="120" t="str">
        <f>IF(ISERROR(VLOOKUP(CZ34,①初期設定!$E$100:$Q$162,4,FALSE)),"*",VLOOKUP(CZ34,①初期設定!$E$100:$Q$162,4,FALSE))</f>
        <v>*</v>
      </c>
      <c r="DH34" s="120" t="str">
        <f>IF(ISERROR(VLOOKUP(CZ34,①初期設定!$V$100:$AH$162,4,FALSE)),"*",VLOOKUP(CZ34,①初期設定!$V$100:$AH$162,4,FALSE))</f>
        <v>*</v>
      </c>
      <c r="DI34" s="120" t="str">
        <f>IF(ISERROR(VLOOKUP(CZ34,①初期設定!$G$100:$Q$162,2,FALSE)),"*",VLOOKUP(CZ34,①初期設定!$G$100:$Q$162,2,FALSE))</f>
        <v>*</v>
      </c>
      <c r="DJ34" s="120" t="str">
        <f>IF(ISERROR(VLOOKUP(CZ34,①初期設定!$X$100:$AH$162,2,FALSE)),"*",VLOOKUP(CZ34,①初期設定!$X$100:$AH$162,2,FALSE))</f>
        <v>*</v>
      </c>
      <c r="DK34" s="139"/>
      <c r="DL34" s="139"/>
      <c r="DM34" s="137"/>
      <c r="DN34" s="137"/>
      <c r="DO34" s="137"/>
      <c r="DP34" s="137"/>
    </row>
    <row r="35" spans="1:120" ht="12" customHeight="1">
      <c r="A35" s="317">
        <v>22</v>
      </c>
      <c r="B35" s="318"/>
      <c r="C35" s="228"/>
      <c r="D35" s="225"/>
      <c r="E35" s="225"/>
      <c r="F35" s="225"/>
      <c r="G35" s="229"/>
      <c r="H35" s="313"/>
      <c r="I35" s="226"/>
      <c r="J35" s="228"/>
      <c r="K35" s="225"/>
      <c r="L35" s="225"/>
      <c r="M35" s="229"/>
      <c r="N35" s="313"/>
      <c r="O35" s="225"/>
      <c r="P35" s="225"/>
      <c r="Q35" s="225"/>
      <c r="R35" s="225"/>
      <c r="S35" s="225"/>
      <c r="T35" s="226"/>
      <c r="U35" s="228"/>
      <c r="V35" s="225"/>
      <c r="W35" s="225"/>
      <c r="X35" s="225"/>
      <c r="Y35" s="225"/>
      <c r="Z35" s="229"/>
      <c r="AA35" s="313"/>
      <c r="AB35" s="225"/>
      <c r="AC35" s="225"/>
      <c r="AD35" s="226"/>
      <c r="AE35" s="228"/>
      <c r="AF35" s="225"/>
      <c r="AG35" s="229"/>
      <c r="AH35" s="304"/>
      <c r="AI35" s="305"/>
      <c r="AJ35" s="305"/>
      <c r="AK35" s="305"/>
      <c r="AL35" s="305"/>
      <c r="AM35" s="305"/>
      <c r="AN35" s="157"/>
      <c r="AO35" s="158"/>
      <c r="AP35" s="159" t="str">
        <f t="shared" si="5"/>
        <v/>
      </c>
      <c r="AQ35" s="158"/>
      <c r="AR35" s="158"/>
      <c r="AS35" s="159" t="str">
        <f t="shared" si="6"/>
        <v/>
      </c>
      <c r="AT35" s="158"/>
      <c r="AU35" s="160"/>
      <c r="AV35" s="290"/>
      <c r="AW35" s="291"/>
      <c r="AX35" s="291"/>
      <c r="AY35" s="291"/>
      <c r="AZ35" s="291"/>
      <c r="BA35" s="291"/>
      <c r="BB35" s="165"/>
      <c r="BC35" s="166"/>
      <c r="BD35" s="167" t="str">
        <f t="shared" si="7"/>
        <v/>
      </c>
      <c r="BE35" s="166"/>
      <c r="BF35" s="166"/>
      <c r="BG35" s="167" t="str">
        <f t="shared" si="1"/>
        <v/>
      </c>
      <c r="BH35" s="166"/>
      <c r="BI35" s="168"/>
      <c r="BJ35" s="298"/>
      <c r="BK35" s="299"/>
      <c r="BL35" s="299"/>
      <c r="BM35" s="299"/>
      <c r="BN35" s="299"/>
      <c r="BO35" s="299"/>
      <c r="BP35" s="173"/>
      <c r="BQ35" s="174"/>
      <c r="BR35" s="175" t="str">
        <f t="shared" si="2"/>
        <v/>
      </c>
      <c r="BS35" s="174"/>
      <c r="BT35" s="174"/>
      <c r="BU35" s="175" t="str">
        <f t="shared" si="3"/>
        <v/>
      </c>
      <c r="BV35" s="174"/>
      <c r="BW35" s="176"/>
      <c r="BX35" s="228"/>
      <c r="BY35" s="225"/>
      <c r="BZ35" s="229"/>
      <c r="CA35" s="323"/>
      <c r="CB35" s="324"/>
      <c r="CC35" s="325"/>
      <c r="CF35" s="100" t="str">
        <f t="shared" si="8"/>
        <v>400R</v>
      </c>
      <c r="CG35" s="100" t="str">
        <f t="shared" si="9"/>
        <v>MR</v>
      </c>
      <c r="CH35" s="76">
        <f t="shared" si="10"/>
        <v>0</v>
      </c>
      <c r="CI35" s="114" t="str">
        <f t="shared" si="11"/>
        <v>小学種目</v>
      </c>
      <c r="CJ35" s="114">
        <f t="shared" si="12"/>
        <v>0</v>
      </c>
      <c r="CK35" s="114">
        <f t="shared" si="13"/>
        <v>0</v>
      </c>
      <c r="CL35" s="114">
        <f t="shared" si="14"/>
        <v>0</v>
      </c>
      <c r="CM35" s="114" t="str">
        <f t="shared" si="4"/>
        <v>小学0</v>
      </c>
      <c r="CP35" s="135"/>
      <c r="CQ35" s="123" t="s">
        <v>201</v>
      </c>
      <c r="CR35" s="123" t="s">
        <v>27</v>
      </c>
      <c r="CS35" s="123" t="s">
        <v>49</v>
      </c>
      <c r="CT35" s="123" t="s">
        <v>300</v>
      </c>
      <c r="CU35" s="134"/>
      <c r="CV35" s="134"/>
      <c r="CW35" s="120">
        <v>1990</v>
      </c>
      <c r="CX35" s="134"/>
      <c r="CY35" s="139"/>
      <c r="CZ35" s="120">
        <v>21</v>
      </c>
      <c r="DA35" s="120" t="str">
        <f>IF(ISERROR(VLOOKUP(CZ35,①初期設定!$C$49:$N$96,4,FALSE)),"*",VLOOKUP(CZ35,①初期設定!$C$49:$N$96,4,FALSE))</f>
        <v>*</v>
      </c>
      <c r="DB35" s="120" t="str">
        <f>IF(ISERROR(VLOOKUP(CZ35,①初期設定!$Q$49:$AB$96,4,FALSE)),"*",VLOOKUP(CZ35,①初期設定!$Q$49:$AB$96,4,FALSE))</f>
        <v>*</v>
      </c>
      <c r="DC35" s="120" t="str">
        <f>IF(ISERROR(VLOOKUP(CZ35,①初期設定!$E$49:$N$96,2,FALSE)),"*",VLOOKUP(CZ35,①初期設定!$E$49:$N$96,2,FALSE))</f>
        <v>小男4年ｼﾞｬﾍﾞﾘｯｸﾎﾞｰﾙ</v>
      </c>
      <c r="DD35" s="120" t="str">
        <f>IF(ISERROR(VLOOKUP(CZ35,①初期設定!$S$49:$AB$96,2,FALSE)),"*",VLOOKUP(CZ35,①初期設定!$S$49:$AB$96,2,FALSE))</f>
        <v>小女4年ｼﾞｬﾍﾞﾘｯｸﾎﾞｰﾙ</v>
      </c>
      <c r="DE35" s="120" t="str">
        <f>IF(ISERROR(VLOOKUP(CZ35,①初期設定!$C$100:$Q$162,6,FALSE)),"*",VLOOKUP(CZ35,①初期設定!$C$100:$Q$162,6,FALSE))</f>
        <v>*</v>
      </c>
      <c r="DF35" s="120" t="str">
        <f>IF(ISERROR(VLOOKUP(CZ35,①初期設定!$T$100:$AH$162,6,FALSE)),"*",VLOOKUP(CZ35,①初期設定!$T$100:$AH$162,6,FALSE))</f>
        <v>*</v>
      </c>
      <c r="DG35" s="120" t="str">
        <f>IF(ISERROR(VLOOKUP(CZ35,①初期設定!$E$100:$Q$162,4,FALSE)),"*",VLOOKUP(CZ35,①初期設定!$E$100:$Q$162,4,FALSE))</f>
        <v>*</v>
      </c>
      <c r="DH35" s="120" t="str">
        <f>IF(ISERROR(VLOOKUP(CZ35,①初期設定!$V$100:$AH$162,4,FALSE)),"*",VLOOKUP(CZ35,①初期設定!$V$100:$AH$162,4,FALSE))</f>
        <v>*</v>
      </c>
      <c r="DI35" s="120" t="str">
        <f>IF(ISERROR(VLOOKUP(CZ35,①初期設定!$G$100:$Q$162,2,FALSE)),"*",VLOOKUP(CZ35,①初期設定!$G$100:$Q$162,2,FALSE))</f>
        <v>*</v>
      </c>
      <c r="DJ35" s="120" t="str">
        <f>IF(ISERROR(VLOOKUP(CZ35,①初期設定!$X$100:$AH$162,2,FALSE)),"*",VLOOKUP(CZ35,①初期設定!$X$100:$AH$162,2,FALSE))</f>
        <v>*</v>
      </c>
      <c r="DK35" s="139"/>
      <c r="DL35" s="139"/>
      <c r="DM35" s="137"/>
      <c r="DN35" s="137"/>
      <c r="DO35" s="137"/>
      <c r="DP35" s="137"/>
    </row>
    <row r="36" spans="1:120" ht="12" customHeight="1">
      <c r="A36" s="317">
        <v>23</v>
      </c>
      <c r="B36" s="318"/>
      <c r="C36" s="228"/>
      <c r="D36" s="225"/>
      <c r="E36" s="225"/>
      <c r="F36" s="225"/>
      <c r="G36" s="229"/>
      <c r="H36" s="313"/>
      <c r="I36" s="226"/>
      <c r="J36" s="228"/>
      <c r="K36" s="225"/>
      <c r="L36" s="225"/>
      <c r="M36" s="229"/>
      <c r="N36" s="313"/>
      <c r="O36" s="225"/>
      <c r="P36" s="225"/>
      <c r="Q36" s="225"/>
      <c r="R36" s="225"/>
      <c r="S36" s="225"/>
      <c r="T36" s="226"/>
      <c r="U36" s="228"/>
      <c r="V36" s="225"/>
      <c r="W36" s="225"/>
      <c r="X36" s="225"/>
      <c r="Y36" s="225"/>
      <c r="Z36" s="229"/>
      <c r="AA36" s="313"/>
      <c r="AB36" s="225"/>
      <c r="AC36" s="225"/>
      <c r="AD36" s="226"/>
      <c r="AE36" s="228"/>
      <c r="AF36" s="225"/>
      <c r="AG36" s="229"/>
      <c r="AH36" s="304"/>
      <c r="AI36" s="305"/>
      <c r="AJ36" s="305"/>
      <c r="AK36" s="305"/>
      <c r="AL36" s="305"/>
      <c r="AM36" s="305"/>
      <c r="AN36" s="157"/>
      <c r="AO36" s="158"/>
      <c r="AP36" s="159" t="str">
        <f t="shared" si="5"/>
        <v/>
      </c>
      <c r="AQ36" s="158"/>
      <c r="AR36" s="158"/>
      <c r="AS36" s="159" t="str">
        <f t="shared" si="6"/>
        <v/>
      </c>
      <c r="AT36" s="158"/>
      <c r="AU36" s="160"/>
      <c r="AV36" s="290"/>
      <c r="AW36" s="291"/>
      <c r="AX36" s="291"/>
      <c r="AY36" s="291"/>
      <c r="AZ36" s="291"/>
      <c r="BA36" s="291"/>
      <c r="BB36" s="165"/>
      <c r="BC36" s="166"/>
      <c r="BD36" s="167" t="str">
        <f t="shared" si="7"/>
        <v/>
      </c>
      <c r="BE36" s="166"/>
      <c r="BF36" s="166"/>
      <c r="BG36" s="167" t="str">
        <f t="shared" si="1"/>
        <v/>
      </c>
      <c r="BH36" s="166"/>
      <c r="BI36" s="168"/>
      <c r="BJ36" s="298"/>
      <c r="BK36" s="299"/>
      <c r="BL36" s="299"/>
      <c r="BM36" s="299"/>
      <c r="BN36" s="299"/>
      <c r="BO36" s="299"/>
      <c r="BP36" s="173"/>
      <c r="BQ36" s="174"/>
      <c r="BR36" s="175" t="str">
        <f t="shared" si="2"/>
        <v/>
      </c>
      <c r="BS36" s="174"/>
      <c r="BT36" s="174"/>
      <c r="BU36" s="175" t="str">
        <f t="shared" si="3"/>
        <v/>
      </c>
      <c r="BV36" s="174"/>
      <c r="BW36" s="176"/>
      <c r="BX36" s="228"/>
      <c r="BY36" s="225"/>
      <c r="BZ36" s="229"/>
      <c r="CA36" s="323"/>
      <c r="CB36" s="324"/>
      <c r="CC36" s="325"/>
      <c r="CF36" s="100" t="str">
        <f t="shared" si="8"/>
        <v>400R</v>
      </c>
      <c r="CG36" s="100" t="str">
        <f t="shared" si="9"/>
        <v>MR</v>
      </c>
      <c r="CH36" s="76">
        <f t="shared" si="10"/>
        <v>0</v>
      </c>
      <c r="CI36" s="114" t="str">
        <f t="shared" si="11"/>
        <v>小学種目</v>
      </c>
      <c r="CJ36" s="114">
        <f t="shared" si="12"/>
        <v>0</v>
      </c>
      <c r="CK36" s="114">
        <f t="shared" si="13"/>
        <v>0</v>
      </c>
      <c r="CL36" s="114">
        <f t="shared" si="14"/>
        <v>0</v>
      </c>
      <c r="CM36" s="114" t="str">
        <f t="shared" si="4"/>
        <v>小学0</v>
      </c>
      <c r="CP36" s="135"/>
      <c r="CQ36" s="123" t="s">
        <v>202</v>
      </c>
      <c r="CR36" s="123" t="s">
        <v>32</v>
      </c>
      <c r="CS36" s="123" t="s">
        <v>302</v>
      </c>
      <c r="CT36" s="123" t="s">
        <v>230</v>
      </c>
      <c r="CU36" s="134"/>
      <c r="CV36" s="134"/>
      <c r="CW36" s="120">
        <v>1991</v>
      </c>
      <c r="CX36" s="134"/>
      <c r="CY36" s="139"/>
      <c r="CZ36" s="120">
        <v>22</v>
      </c>
      <c r="DA36" s="120" t="str">
        <f>IF(ISERROR(VLOOKUP(CZ36,①初期設定!$C$49:$N$96,4,FALSE)),"*",VLOOKUP(CZ36,①初期設定!$C$49:$N$96,4,FALSE))</f>
        <v>*</v>
      </c>
      <c r="DB36" s="120" t="str">
        <f>IF(ISERROR(VLOOKUP(CZ36,①初期設定!$Q$49:$AB$96,4,FALSE)),"*",VLOOKUP(CZ36,①初期設定!$Q$49:$AB$96,4,FALSE))</f>
        <v>*</v>
      </c>
      <c r="DC36" s="120" t="str">
        <f>IF(ISERROR(VLOOKUP(CZ36,①初期設定!$E$49:$N$96,2,FALSE)),"*",VLOOKUP(CZ36,①初期設定!$E$49:$N$96,2,FALSE))</f>
        <v>*</v>
      </c>
      <c r="DD36" s="120" t="str">
        <f>IF(ISERROR(VLOOKUP(CZ36,①初期設定!$S$49:$AB$96,2,FALSE)),"*",VLOOKUP(CZ36,①初期設定!$S$49:$AB$96,2,FALSE))</f>
        <v>*</v>
      </c>
      <c r="DE36" s="120" t="str">
        <f>IF(ISERROR(VLOOKUP(CZ36,①初期設定!$C$100:$Q$162,6,FALSE)),"*",VLOOKUP(CZ36,①初期設定!$C$100:$Q$162,6,FALSE))</f>
        <v>*</v>
      </c>
      <c r="DF36" s="120" t="str">
        <f>IF(ISERROR(VLOOKUP(CZ36,①初期設定!$T$100:$AH$162,6,FALSE)),"*",VLOOKUP(CZ36,①初期設定!$T$100:$AH$162,6,FALSE))</f>
        <v>*</v>
      </c>
      <c r="DG36" s="120" t="str">
        <f>IF(ISERROR(VLOOKUP(CZ36,①初期設定!$E$100:$Q$162,4,FALSE)),"*",VLOOKUP(CZ36,①初期設定!$E$100:$Q$162,4,FALSE))</f>
        <v>*</v>
      </c>
      <c r="DH36" s="120" t="str">
        <f>IF(ISERROR(VLOOKUP(CZ36,①初期設定!$V$100:$AH$162,4,FALSE)),"*",VLOOKUP(CZ36,①初期設定!$V$100:$AH$162,4,FALSE))</f>
        <v>*</v>
      </c>
      <c r="DI36" s="120" t="str">
        <f>IF(ISERROR(VLOOKUP(CZ36,①初期設定!$G$100:$Q$162,2,FALSE)),"*",VLOOKUP(CZ36,①初期設定!$G$100:$Q$162,2,FALSE))</f>
        <v>*</v>
      </c>
      <c r="DJ36" s="120" t="str">
        <f>IF(ISERROR(VLOOKUP(CZ36,①初期設定!$X$100:$AH$162,2,FALSE)),"*",VLOOKUP(CZ36,①初期設定!$X$100:$AH$162,2,FALSE))</f>
        <v>*</v>
      </c>
      <c r="DK36" s="139"/>
      <c r="DL36" s="139"/>
      <c r="DM36" s="137"/>
      <c r="DN36" s="137"/>
      <c r="DO36" s="137"/>
      <c r="DP36" s="137"/>
    </row>
    <row r="37" spans="1:120" ht="12" customHeight="1">
      <c r="A37" s="317">
        <v>24</v>
      </c>
      <c r="B37" s="318"/>
      <c r="C37" s="228"/>
      <c r="D37" s="225"/>
      <c r="E37" s="225"/>
      <c r="F37" s="225"/>
      <c r="G37" s="229"/>
      <c r="H37" s="313"/>
      <c r="I37" s="226"/>
      <c r="J37" s="228"/>
      <c r="K37" s="225"/>
      <c r="L37" s="225"/>
      <c r="M37" s="229"/>
      <c r="N37" s="313"/>
      <c r="O37" s="225"/>
      <c r="P37" s="225"/>
      <c r="Q37" s="225"/>
      <c r="R37" s="225"/>
      <c r="S37" s="225"/>
      <c r="T37" s="226"/>
      <c r="U37" s="228"/>
      <c r="V37" s="225"/>
      <c r="W37" s="225"/>
      <c r="X37" s="225"/>
      <c r="Y37" s="225"/>
      <c r="Z37" s="229"/>
      <c r="AA37" s="313"/>
      <c r="AB37" s="225"/>
      <c r="AC37" s="225"/>
      <c r="AD37" s="226"/>
      <c r="AE37" s="228"/>
      <c r="AF37" s="225"/>
      <c r="AG37" s="229"/>
      <c r="AH37" s="304"/>
      <c r="AI37" s="305"/>
      <c r="AJ37" s="305"/>
      <c r="AK37" s="305"/>
      <c r="AL37" s="305"/>
      <c r="AM37" s="305"/>
      <c r="AN37" s="157"/>
      <c r="AO37" s="158"/>
      <c r="AP37" s="159" t="str">
        <f t="shared" si="5"/>
        <v/>
      </c>
      <c r="AQ37" s="158"/>
      <c r="AR37" s="158"/>
      <c r="AS37" s="159" t="str">
        <f t="shared" si="6"/>
        <v/>
      </c>
      <c r="AT37" s="158"/>
      <c r="AU37" s="160"/>
      <c r="AV37" s="290"/>
      <c r="AW37" s="291"/>
      <c r="AX37" s="291"/>
      <c r="AY37" s="291"/>
      <c r="AZ37" s="291"/>
      <c r="BA37" s="291"/>
      <c r="BB37" s="165"/>
      <c r="BC37" s="166"/>
      <c r="BD37" s="167" t="str">
        <f t="shared" si="7"/>
        <v/>
      </c>
      <c r="BE37" s="166"/>
      <c r="BF37" s="166"/>
      <c r="BG37" s="167" t="str">
        <f t="shared" si="1"/>
        <v/>
      </c>
      <c r="BH37" s="166"/>
      <c r="BI37" s="168"/>
      <c r="BJ37" s="298"/>
      <c r="BK37" s="299"/>
      <c r="BL37" s="299"/>
      <c r="BM37" s="299"/>
      <c r="BN37" s="299"/>
      <c r="BO37" s="299"/>
      <c r="BP37" s="173"/>
      <c r="BQ37" s="174"/>
      <c r="BR37" s="175" t="str">
        <f t="shared" si="2"/>
        <v/>
      </c>
      <c r="BS37" s="174"/>
      <c r="BT37" s="174"/>
      <c r="BU37" s="175" t="str">
        <f t="shared" si="3"/>
        <v/>
      </c>
      <c r="BV37" s="174"/>
      <c r="BW37" s="176"/>
      <c r="BX37" s="228"/>
      <c r="BY37" s="225"/>
      <c r="BZ37" s="229"/>
      <c r="CA37" s="323"/>
      <c r="CB37" s="324"/>
      <c r="CC37" s="325"/>
      <c r="CF37" s="100" t="str">
        <f t="shared" si="8"/>
        <v>400R</v>
      </c>
      <c r="CG37" s="100" t="str">
        <f t="shared" si="9"/>
        <v>MR</v>
      </c>
      <c r="CH37" s="76">
        <f t="shared" si="10"/>
        <v>0</v>
      </c>
      <c r="CI37" s="114" t="str">
        <f t="shared" si="11"/>
        <v>小学種目</v>
      </c>
      <c r="CJ37" s="114">
        <f t="shared" si="12"/>
        <v>0</v>
      </c>
      <c r="CK37" s="114">
        <f t="shared" si="13"/>
        <v>0</v>
      </c>
      <c r="CL37" s="114">
        <f t="shared" si="14"/>
        <v>0</v>
      </c>
      <c r="CM37" s="114" t="str">
        <f t="shared" si="4"/>
        <v>小学0</v>
      </c>
      <c r="CP37" s="135"/>
      <c r="CQ37" s="123" t="s">
        <v>203</v>
      </c>
      <c r="CR37" s="123" t="s">
        <v>30</v>
      </c>
      <c r="CS37" s="123" t="s">
        <v>303</v>
      </c>
      <c r="CT37" s="123" t="s">
        <v>59</v>
      </c>
      <c r="CU37" s="134"/>
      <c r="CV37" s="134"/>
      <c r="CW37" s="120">
        <v>1992</v>
      </c>
      <c r="CX37" s="134"/>
      <c r="CY37" s="139"/>
      <c r="CZ37" s="120">
        <v>23</v>
      </c>
      <c r="DA37" s="120" t="str">
        <f>IF(ISERROR(VLOOKUP(CZ37,①初期設定!$C$49:$N$96,4,FALSE)),"*",VLOOKUP(CZ37,①初期設定!$C$49:$N$96,4,FALSE))</f>
        <v>*</v>
      </c>
      <c r="DB37" s="120" t="str">
        <f>IF(ISERROR(VLOOKUP(CZ37,①初期設定!$Q$49:$AB$96,4,FALSE)),"*",VLOOKUP(CZ37,①初期設定!$Q$49:$AB$96,4,FALSE))</f>
        <v>*</v>
      </c>
      <c r="DC37" s="120" t="str">
        <f>IF(ISERROR(VLOOKUP(CZ37,①初期設定!$E$49:$N$96,2,FALSE)),"*",VLOOKUP(CZ37,①初期設定!$E$49:$N$96,2,FALSE))</f>
        <v>*</v>
      </c>
      <c r="DD37" s="120" t="str">
        <f>IF(ISERROR(VLOOKUP(CZ37,①初期設定!$S$49:$AB$96,2,FALSE)),"*",VLOOKUP(CZ37,①初期設定!$S$49:$AB$96,2,FALSE))</f>
        <v>*</v>
      </c>
      <c r="DE37" s="120" t="str">
        <f>IF(ISERROR(VLOOKUP(CZ37,①初期設定!$C$100:$Q$162,6,FALSE)),"*",VLOOKUP(CZ37,①初期設定!$C$100:$Q$162,6,FALSE))</f>
        <v>*</v>
      </c>
      <c r="DF37" s="120" t="str">
        <f>IF(ISERROR(VLOOKUP(CZ37,①初期設定!$T$100:$AH$162,6,FALSE)),"*",VLOOKUP(CZ37,①初期設定!$T$100:$AH$162,6,FALSE))</f>
        <v>*</v>
      </c>
      <c r="DG37" s="120" t="str">
        <f>IF(ISERROR(VLOOKUP(CZ37,①初期設定!$E$100:$Q$162,4,FALSE)),"*",VLOOKUP(CZ37,①初期設定!$E$100:$Q$162,4,FALSE))</f>
        <v>*</v>
      </c>
      <c r="DH37" s="120" t="str">
        <f>IF(ISERROR(VLOOKUP(CZ37,①初期設定!$V$100:$AH$162,4,FALSE)),"*",VLOOKUP(CZ37,①初期設定!$V$100:$AH$162,4,FALSE))</f>
        <v>*</v>
      </c>
      <c r="DI37" s="120" t="str">
        <f>IF(ISERROR(VLOOKUP(CZ37,①初期設定!$G$100:$Q$162,2,FALSE)),"*",VLOOKUP(CZ37,①初期設定!$G$100:$Q$162,2,FALSE))</f>
        <v>*</v>
      </c>
      <c r="DJ37" s="120" t="str">
        <f>IF(ISERROR(VLOOKUP(CZ37,①初期設定!$X$100:$AH$162,2,FALSE)),"*",VLOOKUP(CZ37,①初期設定!$X$100:$AH$162,2,FALSE))</f>
        <v>*</v>
      </c>
      <c r="DK37" s="139"/>
      <c r="DL37" s="139"/>
      <c r="DM37" s="137"/>
      <c r="DN37" s="137"/>
      <c r="DO37" s="137"/>
      <c r="DP37" s="137"/>
    </row>
    <row r="38" spans="1:120" ht="12" customHeight="1">
      <c r="A38" s="317">
        <v>25</v>
      </c>
      <c r="B38" s="318"/>
      <c r="C38" s="228"/>
      <c r="D38" s="225"/>
      <c r="E38" s="225"/>
      <c r="F38" s="225"/>
      <c r="G38" s="229"/>
      <c r="H38" s="313"/>
      <c r="I38" s="226"/>
      <c r="J38" s="228"/>
      <c r="K38" s="225"/>
      <c r="L38" s="225"/>
      <c r="M38" s="229"/>
      <c r="N38" s="313"/>
      <c r="O38" s="225"/>
      <c r="P38" s="225"/>
      <c r="Q38" s="225"/>
      <c r="R38" s="225"/>
      <c r="S38" s="225"/>
      <c r="T38" s="226"/>
      <c r="U38" s="228"/>
      <c r="V38" s="225"/>
      <c r="W38" s="225"/>
      <c r="X38" s="225"/>
      <c r="Y38" s="225"/>
      <c r="Z38" s="229"/>
      <c r="AA38" s="313"/>
      <c r="AB38" s="225"/>
      <c r="AC38" s="225"/>
      <c r="AD38" s="226"/>
      <c r="AE38" s="228"/>
      <c r="AF38" s="225"/>
      <c r="AG38" s="229"/>
      <c r="AH38" s="304"/>
      <c r="AI38" s="305"/>
      <c r="AJ38" s="305"/>
      <c r="AK38" s="305"/>
      <c r="AL38" s="305"/>
      <c r="AM38" s="305"/>
      <c r="AN38" s="157"/>
      <c r="AO38" s="158"/>
      <c r="AP38" s="159" t="str">
        <f t="shared" si="5"/>
        <v/>
      </c>
      <c r="AQ38" s="158"/>
      <c r="AR38" s="158"/>
      <c r="AS38" s="159" t="str">
        <f t="shared" si="6"/>
        <v/>
      </c>
      <c r="AT38" s="158"/>
      <c r="AU38" s="160"/>
      <c r="AV38" s="290"/>
      <c r="AW38" s="291"/>
      <c r="AX38" s="291"/>
      <c r="AY38" s="291"/>
      <c r="AZ38" s="291"/>
      <c r="BA38" s="291"/>
      <c r="BB38" s="165"/>
      <c r="BC38" s="166"/>
      <c r="BD38" s="167" t="str">
        <f t="shared" si="7"/>
        <v/>
      </c>
      <c r="BE38" s="166"/>
      <c r="BF38" s="166"/>
      <c r="BG38" s="167" t="str">
        <f t="shared" si="1"/>
        <v/>
      </c>
      <c r="BH38" s="166"/>
      <c r="BI38" s="168"/>
      <c r="BJ38" s="298"/>
      <c r="BK38" s="299"/>
      <c r="BL38" s="299"/>
      <c r="BM38" s="299"/>
      <c r="BN38" s="299"/>
      <c r="BO38" s="299"/>
      <c r="BP38" s="173"/>
      <c r="BQ38" s="174"/>
      <c r="BR38" s="175" t="str">
        <f t="shared" si="2"/>
        <v/>
      </c>
      <c r="BS38" s="174"/>
      <c r="BT38" s="174"/>
      <c r="BU38" s="175" t="str">
        <f t="shared" si="3"/>
        <v/>
      </c>
      <c r="BV38" s="174"/>
      <c r="BW38" s="176"/>
      <c r="BX38" s="228"/>
      <c r="BY38" s="225"/>
      <c r="BZ38" s="229"/>
      <c r="CA38" s="323"/>
      <c r="CB38" s="324"/>
      <c r="CC38" s="325"/>
      <c r="CF38" s="100" t="str">
        <f t="shared" si="8"/>
        <v>400R</v>
      </c>
      <c r="CG38" s="100" t="str">
        <f t="shared" si="9"/>
        <v>MR</v>
      </c>
      <c r="CH38" s="76">
        <f t="shared" si="10"/>
        <v>0</v>
      </c>
      <c r="CI38" s="114" t="str">
        <f t="shared" si="11"/>
        <v>小学種目</v>
      </c>
      <c r="CJ38" s="114">
        <f t="shared" si="12"/>
        <v>0</v>
      </c>
      <c r="CK38" s="114">
        <f t="shared" si="13"/>
        <v>0</v>
      </c>
      <c r="CL38" s="114">
        <f t="shared" si="14"/>
        <v>0</v>
      </c>
      <c r="CM38" s="114" t="str">
        <f t="shared" si="4"/>
        <v>小学0</v>
      </c>
      <c r="CP38" s="135"/>
      <c r="CQ38" s="123" t="s">
        <v>204</v>
      </c>
      <c r="CR38" s="123" t="s">
        <v>37</v>
      </c>
      <c r="CS38" s="123" t="s">
        <v>304</v>
      </c>
      <c r="CT38" s="123" t="s">
        <v>228</v>
      </c>
      <c r="CU38" s="134"/>
      <c r="CV38" s="134"/>
      <c r="CW38" s="120">
        <v>1993</v>
      </c>
      <c r="CX38" s="134"/>
      <c r="CY38" s="139"/>
      <c r="CZ38" s="120">
        <v>24</v>
      </c>
      <c r="DA38" s="120" t="str">
        <f>IF(ISERROR(VLOOKUP(CZ38,①初期設定!$C$49:$N$96,4,FALSE)),"*",VLOOKUP(CZ38,①初期設定!$C$49:$N$96,4,FALSE))</f>
        <v>*</v>
      </c>
      <c r="DB38" s="120" t="str">
        <f>IF(ISERROR(VLOOKUP(CZ38,①初期設定!$Q$49:$AB$96,4,FALSE)),"*",VLOOKUP(CZ38,①初期設定!$Q$49:$AB$96,4,FALSE))</f>
        <v>*</v>
      </c>
      <c r="DC38" s="120" t="str">
        <f>IF(ISERROR(VLOOKUP(CZ38,①初期設定!$E$49:$N$96,2,FALSE)),"*",VLOOKUP(CZ38,①初期設定!$E$49:$N$96,2,FALSE))</f>
        <v>*</v>
      </c>
      <c r="DD38" s="120" t="str">
        <f>IF(ISERROR(VLOOKUP(CZ38,①初期設定!$S$49:$AB$96,2,FALSE)),"*",VLOOKUP(CZ38,①初期設定!$S$49:$AB$96,2,FALSE))</f>
        <v>*</v>
      </c>
      <c r="DE38" s="120" t="str">
        <f>IF(ISERROR(VLOOKUP(CZ38,①初期設定!$C$100:$Q$162,6,FALSE)),"*",VLOOKUP(CZ38,①初期設定!$C$100:$Q$162,6,FALSE))</f>
        <v>*</v>
      </c>
      <c r="DF38" s="120" t="str">
        <f>IF(ISERROR(VLOOKUP(CZ38,①初期設定!$T$100:$AH$162,6,FALSE)),"*",VLOOKUP(CZ38,①初期設定!$T$100:$AH$162,6,FALSE))</f>
        <v>*</v>
      </c>
      <c r="DG38" s="120" t="str">
        <f>IF(ISERROR(VLOOKUP(CZ38,①初期設定!$E$100:$Q$162,4,FALSE)),"*",VLOOKUP(CZ38,①初期設定!$E$100:$Q$162,4,FALSE))</f>
        <v>*</v>
      </c>
      <c r="DH38" s="120" t="str">
        <f>IF(ISERROR(VLOOKUP(CZ38,①初期設定!$V$100:$AH$162,4,FALSE)),"*",VLOOKUP(CZ38,①初期設定!$V$100:$AH$162,4,FALSE))</f>
        <v>*</v>
      </c>
      <c r="DI38" s="120" t="str">
        <f>IF(ISERROR(VLOOKUP(CZ38,①初期設定!$G$100:$Q$162,2,FALSE)),"*",VLOOKUP(CZ38,①初期設定!$G$100:$Q$162,2,FALSE))</f>
        <v>*</v>
      </c>
      <c r="DJ38" s="120" t="str">
        <f>IF(ISERROR(VLOOKUP(CZ38,①初期設定!$X$100:$AH$162,2,FALSE)),"*",VLOOKUP(CZ38,①初期設定!$X$100:$AH$162,2,FALSE))</f>
        <v>*</v>
      </c>
      <c r="DK38" s="139"/>
      <c r="DL38" s="139"/>
      <c r="DM38" s="137"/>
      <c r="DN38" s="137"/>
      <c r="DO38" s="137"/>
      <c r="DP38" s="137"/>
    </row>
    <row r="39" spans="1:120" ht="12" customHeight="1">
      <c r="A39" s="317">
        <v>26</v>
      </c>
      <c r="B39" s="318"/>
      <c r="C39" s="228"/>
      <c r="D39" s="225"/>
      <c r="E39" s="225"/>
      <c r="F39" s="225"/>
      <c r="G39" s="229"/>
      <c r="H39" s="313"/>
      <c r="I39" s="226"/>
      <c r="J39" s="228"/>
      <c r="K39" s="225"/>
      <c r="L39" s="225"/>
      <c r="M39" s="229"/>
      <c r="N39" s="313"/>
      <c r="O39" s="225"/>
      <c r="P39" s="225"/>
      <c r="Q39" s="225"/>
      <c r="R39" s="225"/>
      <c r="S39" s="225"/>
      <c r="T39" s="226"/>
      <c r="U39" s="228" t="str">
        <f t="shared" ref="U39:U49" si="15">ASC(PHONETIC(N39))</f>
        <v/>
      </c>
      <c r="V39" s="225"/>
      <c r="W39" s="225"/>
      <c r="X39" s="225"/>
      <c r="Y39" s="225"/>
      <c r="Z39" s="229"/>
      <c r="AA39" s="313"/>
      <c r="AB39" s="225"/>
      <c r="AC39" s="225"/>
      <c r="AD39" s="226"/>
      <c r="AE39" s="228"/>
      <c r="AF39" s="225"/>
      <c r="AG39" s="229"/>
      <c r="AH39" s="304"/>
      <c r="AI39" s="305"/>
      <c r="AJ39" s="305"/>
      <c r="AK39" s="305"/>
      <c r="AL39" s="305"/>
      <c r="AM39" s="305"/>
      <c r="AN39" s="157"/>
      <c r="AO39" s="158"/>
      <c r="AP39" s="159" t="str">
        <f t="shared" si="5"/>
        <v/>
      </c>
      <c r="AQ39" s="158"/>
      <c r="AR39" s="158"/>
      <c r="AS39" s="159" t="str">
        <f t="shared" si="6"/>
        <v/>
      </c>
      <c r="AT39" s="158"/>
      <c r="AU39" s="160"/>
      <c r="AV39" s="290"/>
      <c r="AW39" s="291"/>
      <c r="AX39" s="291"/>
      <c r="AY39" s="291"/>
      <c r="AZ39" s="291"/>
      <c r="BA39" s="291"/>
      <c r="BB39" s="165"/>
      <c r="BC39" s="166"/>
      <c r="BD39" s="167" t="str">
        <f t="shared" si="7"/>
        <v/>
      </c>
      <c r="BE39" s="166"/>
      <c r="BF39" s="166"/>
      <c r="BG39" s="167" t="str">
        <f t="shared" si="1"/>
        <v/>
      </c>
      <c r="BH39" s="166"/>
      <c r="BI39" s="168"/>
      <c r="BJ39" s="298"/>
      <c r="BK39" s="299"/>
      <c r="BL39" s="299"/>
      <c r="BM39" s="299"/>
      <c r="BN39" s="299"/>
      <c r="BO39" s="299"/>
      <c r="BP39" s="173"/>
      <c r="BQ39" s="174"/>
      <c r="BR39" s="175" t="str">
        <f t="shared" si="2"/>
        <v/>
      </c>
      <c r="BS39" s="174"/>
      <c r="BT39" s="174"/>
      <c r="BU39" s="175" t="str">
        <f t="shared" si="3"/>
        <v/>
      </c>
      <c r="BV39" s="174"/>
      <c r="BW39" s="176"/>
      <c r="BX39" s="228"/>
      <c r="BY39" s="225"/>
      <c r="BZ39" s="229"/>
      <c r="CA39" s="323"/>
      <c r="CB39" s="324"/>
      <c r="CC39" s="325"/>
      <c r="CF39" s="100" t="str">
        <f t="shared" si="8"/>
        <v>400R</v>
      </c>
      <c r="CG39" s="100" t="str">
        <f t="shared" si="9"/>
        <v>MR</v>
      </c>
      <c r="CH39" s="76">
        <f t="shared" si="10"/>
        <v>0</v>
      </c>
      <c r="CI39" s="114" t="str">
        <f t="shared" si="11"/>
        <v>小学種目</v>
      </c>
      <c r="CJ39" s="114">
        <f t="shared" si="12"/>
        <v>0</v>
      </c>
      <c r="CK39" s="114">
        <f t="shared" si="13"/>
        <v>0</v>
      </c>
      <c r="CL39" s="114">
        <f t="shared" si="14"/>
        <v>0</v>
      </c>
      <c r="CM39" s="114" t="str">
        <f t="shared" si="4"/>
        <v>小学0</v>
      </c>
      <c r="CP39" s="135"/>
      <c r="CQ39" s="123" t="s">
        <v>205</v>
      </c>
      <c r="CR39" s="123" t="s">
        <v>112</v>
      </c>
      <c r="CS39" s="123" t="s">
        <v>251</v>
      </c>
      <c r="CT39" s="123" t="s">
        <v>301</v>
      </c>
      <c r="CU39" s="134"/>
      <c r="CV39" s="134"/>
      <c r="CW39" s="120">
        <v>1994</v>
      </c>
      <c r="CX39" s="134"/>
      <c r="CY39" s="139"/>
      <c r="CZ39" s="120">
        <v>25</v>
      </c>
      <c r="DA39" s="120" t="str">
        <f>IF(ISERROR(VLOOKUP(CZ39,①初期設定!$C$49:$N$96,4,FALSE)),"*",VLOOKUP(CZ39,①初期設定!$C$49:$N$96,4,FALSE))</f>
        <v>*</v>
      </c>
      <c r="DB39" s="120" t="str">
        <f>IF(ISERROR(VLOOKUP(CZ39,①初期設定!$Q$49:$AB$96,4,FALSE)),"*",VLOOKUP(CZ39,①初期設定!$Q$49:$AB$96,4,FALSE))</f>
        <v>*</v>
      </c>
      <c r="DC39" s="120" t="str">
        <f>IF(ISERROR(VLOOKUP(CZ39,①初期設定!$E$49:$N$96,2,FALSE)),"*",VLOOKUP(CZ39,①初期設定!$E$49:$N$96,2,FALSE))</f>
        <v>*</v>
      </c>
      <c r="DD39" s="120" t="str">
        <f>IF(ISERROR(VLOOKUP(CZ39,①初期設定!$S$49:$AB$96,2,FALSE)),"*",VLOOKUP(CZ39,①初期設定!$S$49:$AB$96,2,FALSE))</f>
        <v>*</v>
      </c>
      <c r="DE39" s="120" t="str">
        <f>IF(ISERROR(VLOOKUP(CZ39,①初期設定!$C$100:$Q$162,6,FALSE)),"*",VLOOKUP(CZ39,①初期設定!$C$100:$Q$162,6,FALSE))</f>
        <v>*</v>
      </c>
      <c r="DF39" s="120" t="str">
        <f>IF(ISERROR(VLOOKUP(CZ39,①初期設定!$T$100:$AH$162,6,FALSE)),"*",VLOOKUP(CZ39,①初期設定!$T$100:$AH$162,6,FALSE))</f>
        <v>*</v>
      </c>
      <c r="DG39" s="120" t="str">
        <f>IF(ISERROR(VLOOKUP(CZ39,①初期設定!$E$100:$Q$162,4,FALSE)),"*",VLOOKUP(CZ39,①初期設定!$E$100:$Q$162,4,FALSE))</f>
        <v>*</v>
      </c>
      <c r="DH39" s="120" t="str">
        <f>IF(ISERROR(VLOOKUP(CZ39,①初期設定!$V$100:$AH$162,4,FALSE)),"*",VLOOKUP(CZ39,①初期設定!$V$100:$AH$162,4,FALSE))</f>
        <v>*</v>
      </c>
      <c r="DI39" s="120" t="str">
        <f>IF(ISERROR(VLOOKUP(CZ39,①初期設定!$G$100:$Q$162,2,FALSE)),"*",VLOOKUP(CZ39,①初期設定!$G$100:$Q$162,2,FALSE))</f>
        <v>*</v>
      </c>
      <c r="DJ39" s="120" t="str">
        <f>IF(ISERROR(VLOOKUP(CZ39,①初期設定!$X$100:$AH$162,2,FALSE)),"*",VLOOKUP(CZ39,①初期設定!$X$100:$AH$162,2,FALSE))</f>
        <v>*</v>
      </c>
      <c r="DK39" s="139"/>
      <c r="DL39" s="139"/>
      <c r="DM39" s="137"/>
      <c r="DN39" s="137"/>
      <c r="DO39" s="137"/>
      <c r="DP39" s="137"/>
    </row>
    <row r="40" spans="1:120" ht="12" customHeight="1">
      <c r="A40" s="317">
        <v>27</v>
      </c>
      <c r="B40" s="318"/>
      <c r="C40" s="228"/>
      <c r="D40" s="225"/>
      <c r="E40" s="225"/>
      <c r="F40" s="225"/>
      <c r="G40" s="229"/>
      <c r="H40" s="313"/>
      <c r="I40" s="226"/>
      <c r="J40" s="228"/>
      <c r="K40" s="225"/>
      <c r="L40" s="225"/>
      <c r="M40" s="229"/>
      <c r="N40" s="313"/>
      <c r="O40" s="225"/>
      <c r="P40" s="225"/>
      <c r="Q40" s="225"/>
      <c r="R40" s="225"/>
      <c r="S40" s="225"/>
      <c r="T40" s="226"/>
      <c r="U40" s="228" t="str">
        <f t="shared" si="15"/>
        <v/>
      </c>
      <c r="V40" s="225"/>
      <c r="W40" s="225"/>
      <c r="X40" s="225"/>
      <c r="Y40" s="225"/>
      <c r="Z40" s="229"/>
      <c r="AA40" s="313"/>
      <c r="AB40" s="225"/>
      <c r="AC40" s="225"/>
      <c r="AD40" s="226"/>
      <c r="AE40" s="228"/>
      <c r="AF40" s="225"/>
      <c r="AG40" s="229"/>
      <c r="AH40" s="304"/>
      <c r="AI40" s="305"/>
      <c r="AJ40" s="305"/>
      <c r="AK40" s="305"/>
      <c r="AL40" s="305"/>
      <c r="AM40" s="305"/>
      <c r="AN40" s="157"/>
      <c r="AO40" s="158"/>
      <c r="AP40" s="159" t="str">
        <f t="shared" si="5"/>
        <v/>
      </c>
      <c r="AQ40" s="158"/>
      <c r="AR40" s="158"/>
      <c r="AS40" s="159" t="str">
        <f t="shared" si="6"/>
        <v/>
      </c>
      <c r="AT40" s="158"/>
      <c r="AU40" s="160"/>
      <c r="AV40" s="290"/>
      <c r="AW40" s="291"/>
      <c r="AX40" s="291"/>
      <c r="AY40" s="291"/>
      <c r="AZ40" s="291"/>
      <c r="BA40" s="291"/>
      <c r="BB40" s="165"/>
      <c r="BC40" s="166"/>
      <c r="BD40" s="167" t="str">
        <f t="shared" si="7"/>
        <v/>
      </c>
      <c r="BE40" s="166"/>
      <c r="BF40" s="166"/>
      <c r="BG40" s="167" t="str">
        <f t="shared" si="1"/>
        <v/>
      </c>
      <c r="BH40" s="166"/>
      <c r="BI40" s="168"/>
      <c r="BJ40" s="298"/>
      <c r="BK40" s="299"/>
      <c r="BL40" s="299"/>
      <c r="BM40" s="299"/>
      <c r="BN40" s="299"/>
      <c r="BO40" s="299"/>
      <c r="BP40" s="173"/>
      <c r="BQ40" s="174"/>
      <c r="BR40" s="175" t="str">
        <f t="shared" si="2"/>
        <v/>
      </c>
      <c r="BS40" s="174"/>
      <c r="BT40" s="174"/>
      <c r="BU40" s="175" t="str">
        <f t="shared" si="3"/>
        <v/>
      </c>
      <c r="BV40" s="174"/>
      <c r="BW40" s="176"/>
      <c r="BX40" s="228"/>
      <c r="BY40" s="225"/>
      <c r="BZ40" s="229"/>
      <c r="CA40" s="323"/>
      <c r="CB40" s="324"/>
      <c r="CC40" s="325"/>
      <c r="CF40" s="100" t="str">
        <f t="shared" si="8"/>
        <v>400R</v>
      </c>
      <c r="CG40" s="100" t="str">
        <f t="shared" si="9"/>
        <v>MR</v>
      </c>
      <c r="CH40" s="76">
        <f t="shared" si="10"/>
        <v>0</v>
      </c>
      <c r="CI40" s="114" t="str">
        <f t="shared" si="11"/>
        <v>小学種目</v>
      </c>
      <c r="CJ40" s="114">
        <f t="shared" si="12"/>
        <v>0</v>
      </c>
      <c r="CK40" s="114">
        <f t="shared" si="13"/>
        <v>0</v>
      </c>
      <c r="CL40" s="114">
        <f t="shared" si="14"/>
        <v>0</v>
      </c>
      <c r="CM40" s="114" t="str">
        <f t="shared" si="4"/>
        <v>小学0</v>
      </c>
      <c r="CP40" s="135"/>
      <c r="CQ40" s="123" t="s">
        <v>206</v>
      </c>
      <c r="CR40" s="123" t="s">
        <v>113</v>
      </c>
      <c r="CS40" s="123" t="s">
        <v>305</v>
      </c>
      <c r="CT40" s="123" t="s">
        <v>62</v>
      </c>
      <c r="CU40" s="134"/>
      <c r="CV40" s="134"/>
      <c r="CW40" s="120">
        <v>1995</v>
      </c>
      <c r="CX40" s="134"/>
      <c r="CY40" s="139"/>
      <c r="CZ40" s="120">
        <v>26</v>
      </c>
      <c r="DA40" s="120" t="str">
        <f>IF(ISERROR(VLOOKUP(CZ40,①初期設定!$C$49:$N$96,4,FALSE)),"*",VLOOKUP(CZ40,①初期設定!$C$49:$N$96,4,FALSE))</f>
        <v>*</v>
      </c>
      <c r="DB40" s="120" t="str">
        <f>IF(ISERROR(VLOOKUP(CZ40,①初期設定!$Q$49:$AB$96,4,FALSE)),"*",VLOOKUP(CZ40,①初期設定!$Q$49:$AB$96,4,FALSE))</f>
        <v>*</v>
      </c>
      <c r="DC40" s="120" t="str">
        <f>IF(ISERROR(VLOOKUP(CZ40,①初期設定!$E$49:$N$96,2,FALSE)),"*",VLOOKUP(CZ40,①初期設定!$E$49:$N$96,2,FALSE))</f>
        <v>*</v>
      </c>
      <c r="DD40" s="120" t="str">
        <f>IF(ISERROR(VLOOKUP(CZ40,①初期設定!$S$49:$AB$96,2,FALSE)),"*",VLOOKUP(CZ40,①初期設定!$S$49:$AB$96,2,FALSE))</f>
        <v>*</v>
      </c>
      <c r="DE40" s="120" t="str">
        <f>IF(ISERROR(VLOOKUP(CZ40,①初期設定!$C$100:$Q$162,6,FALSE)),"*",VLOOKUP(CZ40,①初期設定!$C$100:$Q$162,6,FALSE))</f>
        <v>*</v>
      </c>
      <c r="DF40" s="120" t="str">
        <f>IF(ISERROR(VLOOKUP(CZ40,①初期設定!$T$100:$AH$162,6,FALSE)),"*",VLOOKUP(CZ40,①初期設定!$T$100:$AH$162,6,FALSE))</f>
        <v>*</v>
      </c>
      <c r="DG40" s="120" t="str">
        <f>IF(ISERROR(VLOOKUP(CZ40,①初期設定!$E$100:$Q$162,4,FALSE)),"*",VLOOKUP(CZ40,①初期設定!$E$100:$Q$162,4,FALSE))</f>
        <v>*</v>
      </c>
      <c r="DH40" s="120" t="str">
        <f>IF(ISERROR(VLOOKUP(CZ40,①初期設定!$V$100:$AH$162,4,FALSE)),"*",VLOOKUP(CZ40,①初期設定!$V$100:$AH$162,4,FALSE))</f>
        <v>*</v>
      </c>
      <c r="DI40" s="120" t="str">
        <f>IF(ISERROR(VLOOKUP(CZ40,①初期設定!$G$100:$Q$162,2,FALSE)),"*",VLOOKUP(CZ40,①初期設定!$G$100:$Q$162,2,FALSE))</f>
        <v>*</v>
      </c>
      <c r="DJ40" s="120" t="str">
        <f>IF(ISERROR(VLOOKUP(CZ40,①初期設定!$X$100:$AH$162,2,FALSE)),"*",VLOOKUP(CZ40,①初期設定!$X$100:$AH$162,2,FALSE))</f>
        <v>*</v>
      </c>
      <c r="DK40" s="139"/>
      <c r="DL40" s="139"/>
      <c r="DM40" s="137"/>
      <c r="DN40" s="137"/>
      <c r="DO40" s="137"/>
      <c r="DP40" s="137"/>
    </row>
    <row r="41" spans="1:120" ht="12" customHeight="1">
      <c r="A41" s="317">
        <v>28</v>
      </c>
      <c r="B41" s="318"/>
      <c r="C41" s="228"/>
      <c r="D41" s="225"/>
      <c r="E41" s="225"/>
      <c r="F41" s="225"/>
      <c r="G41" s="229"/>
      <c r="H41" s="313"/>
      <c r="I41" s="226"/>
      <c r="J41" s="228"/>
      <c r="K41" s="225"/>
      <c r="L41" s="225"/>
      <c r="M41" s="229"/>
      <c r="N41" s="313"/>
      <c r="O41" s="225"/>
      <c r="P41" s="225"/>
      <c r="Q41" s="225"/>
      <c r="R41" s="225"/>
      <c r="S41" s="225"/>
      <c r="T41" s="226"/>
      <c r="U41" s="228" t="str">
        <f t="shared" si="15"/>
        <v/>
      </c>
      <c r="V41" s="225"/>
      <c r="W41" s="225"/>
      <c r="X41" s="225"/>
      <c r="Y41" s="225"/>
      <c r="Z41" s="229"/>
      <c r="AA41" s="313"/>
      <c r="AB41" s="225"/>
      <c r="AC41" s="225"/>
      <c r="AD41" s="226"/>
      <c r="AE41" s="228"/>
      <c r="AF41" s="225"/>
      <c r="AG41" s="229"/>
      <c r="AH41" s="304"/>
      <c r="AI41" s="305"/>
      <c r="AJ41" s="305"/>
      <c r="AK41" s="305"/>
      <c r="AL41" s="305"/>
      <c r="AM41" s="305"/>
      <c r="AN41" s="157"/>
      <c r="AO41" s="158"/>
      <c r="AP41" s="159" t="str">
        <f t="shared" si="5"/>
        <v/>
      </c>
      <c r="AQ41" s="158"/>
      <c r="AR41" s="158"/>
      <c r="AS41" s="159" t="str">
        <f t="shared" si="6"/>
        <v/>
      </c>
      <c r="AT41" s="158"/>
      <c r="AU41" s="160"/>
      <c r="AV41" s="290"/>
      <c r="AW41" s="291"/>
      <c r="AX41" s="291"/>
      <c r="AY41" s="291"/>
      <c r="AZ41" s="291"/>
      <c r="BA41" s="291"/>
      <c r="BB41" s="165"/>
      <c r="BC41" s="166"/>
      <c r="BD41" s="167" t="str">
        <f t="shared" si="7"/>
        <v/>
      </c>
      <c r="BE41" s="166"/>
      <c r="BF41" s="166"/>
      <c r="BG41" s="167" t="str">
        <f t="shared" si="1"/>
        <v/>
      </c>
      <c r="BH41" s="166"/>
      <c r="BI41" s="168"/>
      <c r="BJ41" s="298"/>
      <c r="BK41" s="299"/>
      <c r="BL41" s="299"/>
      <c r="BM41" s="299"/>
      <c r="BN41" s="299"/>
      <c r="BO41" s="299"/>
      <c r="BP41" s="173"/>
      <c r="BQ41" s="174"/>
      <c r="BR41" s="175" t="str">
        <f t="shared" si="2"/>
        <v/>
      </c>
      <c r="BS41" s="174"/>
      <c r="BT41" s="174"/>
      <c r="BU41" s="175" t="str">
        <f t="shared" si="3"/>
        <v/>
      </c>
      <c r="BV41" s="174"/>
      <c r="BW41" s="176"/>
      <c r="BX41" s="228"/>
      <c r="BY41" s="225"/>
      <c r="BZ41" s="229"/>
      <c r="CA41" s="323"/>
      <c r="CB41" s="324"/>
      <c r="CC41" s="325"/>
      <c r="CF41" s="100" t="str">
        <f t="shared" si="8"/>
        <v>400R</v>
      </c>
      <c r="CG41" s="100" t="str">
        <f t="shared" si="9"/>
        <v>MR</v>
      </c>
      <c r="CH41" s="76">
        <f t="shared" si="10"/>
        <v>0</v>
      </c>
      <c r="CI41" s="114" t="str">
        <f t="shared" si="11"/>
        <v>小学種目</v>
      </c>
      <c r="CJ41" s="114">
        <f t="shared" si="12"/>
        <v>0</v>
      </c>
      <c r="CK41" s="114">
        <f t="shared" si="13"/>
        <v>0</v>
      </c>
      <c r="CL41" s="114">
        <f t="shared" si="14"/>
        <v>0</v>
      </c>
      <c r="CM41" s="114" t="str">
        <f t="shared" si="4"/>
        <v>小学0</v>
      </c>
      <c r="CP41" s="135"/>
      <c r="CQ41" s="123" t="s">
        <v>207</v>
      </c>
      <c r="CR41" s="123" t="s">
        <v>38</v>
      </c>
      <c r="CS41" s="123"/>
      <c r="CT41" s="123" t="s">
        <v>61</v>
      </c>
      <c r="CU41" s="134"/>
      <c r="CV41" s="134"/>
      <c r="CW41" s="120">
        <v>1996</v>
      </c>
      <c r="CX41" s="134"/>
      <c r="CY41" s="139"/>
      <c r="CZ41" s="120">
        <v>27</v>
      </c>
      <c r="DA41" s="120" t="str">
        <f>IF(ISERROR(VLOOKUP(CZ41,①初期設定!$C$49:$N$96,4,FALSE)),"*",VLOOKUP(CZ41,①初期設定!$C$49:$N$96,4,FALSE))</f>
        <v>*</v>
      </c>
      <c r="DB41" s="120" t="str">
        <f>IF(ISERROR(VLOOKUP(CZ41,①初期設定!$Q$49:$AB$96,4,FALSE)),"*",VLOOKUP(CZ41,①初期設定!$Q$49:$AB$96,4,FALSE))</f>
        <v>*</v>
      </c>
      <c r="DC41" s="120" t="str">
        <f>IF(ISERROR(VLOOKUP(CZ41,①初期設定!$E$49:$N$96,2,FALSE)),"*",VLOOKUP(CZ41,①初期設定!$E$49:$N$96,2,FALSE))</f>
        <v>*</v>
      </c>
      <c r="DD41" s="120" t="str">
        <f>IF(ISERROR(VLOOKUP(CZ41,①初期設定!$S$49:$AB$96,2,FALSE)),"*",VLOOKUP(CZ41,①初期設定!$S$49:$AB$96,2,FALSE))</f>
        <v>*</v>
      </c>
      <c r="DE41" s="120" t="str">
        <f>IF(ISERROR(VLOOKUP(CZ41,①初期設定!$C$100:$Q$162,6,FALSE)),"*",VLOOKUP(CZ41,①初期設定!$C$100:$Q$162,6,FALSE))</f>
        <v>*</v>
      </c>
      <c r="DF41" s="120" t="str">
        <f>IF(ISERROR(VLOOKUP(CZ41,①初期設定!$T$100:$AH$162,6,FALSE)),"*",VLOOKUP(CZ41,①初期設定!$T$100:$AH$162,6,FALSE))</f>
        <v>*</v>
      </c>
      <c r="DG41" s="120" t="str">
        <f>IF(ISERROR(VLOOKUP(CZ41,①初期設定!$E$100:$Q$162,4,FALSE)),"*",VLOOKUP(CZ41,①初期設定!$E$100:$Q$162,4,FALSE))</f>
        <v>*</v>
      </c>
      <c r="DH41" s="120" t="str">
        <f>IF(ISERROR(VLOOKUP(CZ41,①初期設定!$V$100:$AH$162,4,FALSE)),"*",VLOOKUP(CZ41,①初期設定!$V$100:$AH$162,4,FALSE))</f>
        <v>*</v>
      </c>
      <c r="DI41" s="120" t="str">
        <f>IF(ISERROR(VLOOKUP(CZ41,①初期設定!$G$100:$Q$162,2,FALSE)),"*",VLOOKUP(CZ41,①初期設定!$G$100:$Q$162,2,FALSE))</f>
        <v>*</v>
      </c>
      <c r="DJ41" s="120" t="str">
        <f>IF(ISERROR(VLOOKUP(CZ41,①初期設定!$X$100:$AH$162,2,FALSE)),"*",VLOOKUP(CZ41,①初期設定!$X$100:$AH$162,2,FALSE))</f>
        <v>*</v>
      </c>
      <c r="DK41" s="139"/>
      <c r="DL41" s="139"/>
      <c r="DM41" s="137"/>
      <c r="DN41" s="137"/>
      <c r="DO41" s="137"/>
      <c r="DP41" s="137"/>
    </row>
    <row r="42" spans="1:120" ht="12" customHeight="1">
      <c r="A42" s="317">
        <v>29</v>
      </c>
      <c r="B42" s="318"/>
      <c r="C42" s="228"/>
      <c r="D42" s="225"/>
      <c r="E42" s="225"/>
      <c r="F42" s="225"/>
      <c r="G42" s="229"/>
      <c r="H42" s="313"/>
      <c r="I42" s="226"/>
      <c r="J42" s="228"/>
      <c r="K42" s="225"/>
      <c r="L42" s="225"/>
      <c r="M42" s="229"/>
      <c r="N42" s="313"/>
      <c r="O42" s="225"/>
      <c r="P42" s="225"/>
      <c r="Q42" s="225"/>
      <c r="R42" s="225"/>
      <c r="S42" s="225"/>
      <c r="T42" s="226"/>
      <c r="U42" s="228" t="str">
        <f t="shared" si="15"/>
        <v/>
      </c>
      <c r="V42" s="225"/>
      <c r="W42" s="225"/>
      <c r="X42" s="225"/>
      <c r="Y42" s="225"/>
      <c r="Z42" s="229"/>
      <c r="AA42" s="313"/>
      <c r="AB42" s="225"/>
      <c r="AC42" s="225"/>
      <c r="AD42" s="226"/>
      <c r="AE42" s="228"/>
      <c r="AF42" s="225"/>
      <c r="AG42" s="229"/>
      <c r="AH42" s="304"/>
      <c r="AI42" s="305"/>
      <c r="AJ42" s="305"/>
      <c r="AK42" s="305"/>
      <c r="AL42" s="305"/>
      <c r="AM42" s="305"/>
      <c r="AN42" s="157"/>
      <c r="AO42" s="158"/>
      <c r="AP42" s="159" t="str">
        <f t="shared" si="5"/>
        <v/>
      </c>
      <c r="AQ42" s="158"/>
      <c r="AR42" s="158"/>
      <c r="AS42" s="159" t="str">
        <f t="shared" si="6"/>
        <v/>
      </c>
      <c r="AT42" s="158"/>
      <c r="AU42" s="160"/>
      <c r="AV42" s="290"/>
      <c r="AW42" s="291"/>
      <c r="AX42" s="291"/>
      <c r="AY42" s="291"/>
      <c r="AZ42" s="291"/>
      <c r="BA42" s="291"/>
      <c r="BB42" s="165"/>
      <c r="BC42" s="166"/>
      <c r="BD42" s="167" t="str">
        <f t="shared" si="7"/>
        <v/>
      </c>
      <c r="BE42" s="166"/>
      <c r="BF42" s="166"/>
      <c r="BG42" s="167" t="str">
        <f t="shared" si="1"/>
        <v/>
      </c>
      <c r="BH42" s="166"/>
      <c r="BI42" s="168"/>
      <c r="BJ42" s="298"/>
      <c r="BK42" s="299"/>
      <c r="BL42" s="299"/>
      <c r="BM42" s="299"/>
      <c r="BN42" s="299"/>
      <c r="BO42" s="299"/>
      <c r="BP42" s="173"/>
      <c r="BQ42" s="174"/>
      <c r="BR42" s="175" t="str">
        <f t="shared" si="2"/>
        <v/>
      </c>
      <c r="BS42" s="174"/>
      <c r="BT42" s="174"/>
      <c r="BU42" s="175" t="str">
        <f t="shared" si="3"/>
        <v/>
      </c>
      <c r="BV42" s="174"/>
      <c r="BW42" s="176"/>
      <c r="BX42" s="228"/>
      <c r="BY42" s="225"/>
      <c r="BZ42" s="229"/>
      <c r="CA42" s="323"/>
      <c r="CB42" s="324"/>
      <c r="CC42" s="325"/>
      <c r="CF42" s="100" t="str">
        <f t="shared" si="8"/>
        <v>400R</v>
      </c>
      <c r="CG42" s="100" t="str">
        <f t="shared" si="9"/>
        <v>MR</v>
      </c>
      <c r="CH42" s="76">
        <f t="shared" si="10"/>
        <v>0</v>
      </c>
      <c r="CI42" s="114" t="str">
        <f t="shared" si="11"/>
        <v>小学種目</v>
      </c>
      <c r="CJ42" s="114">
        <f t="shared" si="12"/>
        <v>0</v>
      </c>
      <c r="CK42" s="114">
        <f t="shared" si="13"/>
        <v>0</v>
      </c>
      <c r="CL42" s="114">
        <f t="shared" si="14"/>
        <v>0</v>
      </c>
      <c r="CM42" s="114" t="str">
        <f t="shared" si="4"/>
        <v>小学0</v>
      </c>
      <c r="CP42" s="135"/>
      <c r="CQ42" s="123" t="s">
        <v>208</v>
      </c>
      <c r="CR42" s="123" t="s">
        <v>224</v>
      </c>
      <c r="CS42" s="123"/>
      <c r="CT42" s="123" t="s">
        <v>231</v>
      </c>
      <c r="CU42" s="134"/>
      <c r="CV42" s="134"/>
      <c r="CW42" s="120">
        <v>1997</v>
      </c>
      <c r="CX42" s="134"/>
      <c r="CY42" s="139"/>
      <c r="CZ42" s="120">
        <v>28</v>
      </c>
      <c r="DA42" s="120" t="str">
        <f>IF(ISERROR(VLOOKUP(CZ42,①初期設定!$C$49:$N$96,4,FALSE)),"*",VLOOKUP(CZ42,①初期設定!$C$49:$N$96,4,FALSE))</f>
        <v>*</v>
      </c>
      <c r="DB42" s="120" t="str">
        <f>IF(ISERROR(VLOOKUP(CZ42,①初期設定!$Q$49:$AB$96,4,FALSE)),"*",VLOOKUP(CZ42,①初期設定!$Q$49:$AB$96,4,FALSE))</f>
        <v>*</v>
      </c>
      <c r="DC42" s="120" t="str">
        <f>IF(ISERROR(VLOOKUP(CZ42,①初期設定!$E$49:$N$96,2,FALSE)),"*",VLOOKUP(CZ42,①初期設定!$E$49:$N$96,2,FALSE))</f>
        <v>*</v>
      </c>
      <c r="DD42" s="120" t="str">
        <f>IF(ISERROR(VLOOKUP(CZ42,①初期設定!$S$49:$AB$96,2,FALSE)),"*",VLOOKUP(CZ42,①初期設定!$S$49:$AB$96,2,FALSE))</f>
        <v>*</v>
      </c>
      <c r="DE42" s="120" t="str">
        <f>IF(ISERROR(VLOOKUP(CZ42,①初期設定!$C$100:$Q$162,6,FALSE)),"*",VLOOKUP(CZ42,①初期設定!$C$100:$Q$162,6,FALSE))</f>
        <v>*</v>
      </c>
      <c r="DF42" s="120" t="str">
        <f>IF(ISERROR(VLOOKUP(CZ42,①初期設定!$T$100:$AH$162,6,FALSE)),"*",VLOOKUP(CZ42,①初期設定!$T$100:$AH$162,6,FALSE))</f>
        <v>*</v>
      </c>
      <c r="DG42" s="120" t="str">
        <f>IF(ISERROR(VLOOKUP(CZ42,①初期設定!$E$100:$Q$162,4,FALSE)),"*",VLOOKUP(CZ42,①初期設定!$E$100:$Q$162,4,FALSE))</f>
        <v>*</v>
      </c>
      <c r="DH42" s="120" t="str">
        <f>IF(ISERROR(VLOOKUP(CZ42,①初期設定!$V$100:$AH$162,4,FALSE)),"*",VLOOKUP(CZ42,①初期設定!$V$100:$AH$162,4,FALSE))</f>
        <v>*</v>
      </c>
      <c r="DI42" s="120" t="str">
        <f>IF(ISERROR(VLOOKUP(CZ42,①初期設定!$G$100:$Q$162,2,FALSE)),"*",VLOOKUP(CZ42,①初期設定!$G$100:$Q$162,2,FALSE))</f>
        <v>*</v>
      </c>
      <c r="DJ42" s="120" t="str">
        <f>IF(ISERROR(VLOOKUP(CZ42,①初期設定!$X$100:$AH$162,2,FALSE)),"*",VLOOKUP(CZ42,①初期設定!$X$100:$AH$162,2,FALSE))</f>
        <v>*</v>
      </c>
      <c r="DK42" s="139"/>
      <c r="DL42" s="139"/>
      <c r="DM42" s="137"/>
      <c r="DN42" s="137"/>
      <c r="DO42" s="137"/>
      <c r="DP42" s="137"/>
    </row>
    <row r="43" spans="1:120" ht="12" customHeight="1">
      <c r="A43" s="317">
        <v>30</v>
      </c>
      <c r="B43" s="318"/>
      <c r="C43" s="228"/>
      <c r="D43" s="225"/>
      <c r="E43" s="225"/>
      <c r="F43" s="225"/>
      <c r="G43" s="229"/>
      <c r="H43" s="313"/>
      <c r="I43" s="226"/>
      <c r="J43" s="228"/>
      <c r="K43" s="225"/>
      <c r="L43" s="225"/>
      <c r="M43" s="229"/>
      <c r="N43" s="313"/>
      <c r="O43" s="225"/>
      <c r="P43" s="225"/>
      <c r="Q43" s="225"/>
      <c r="R43" s="225"/>
      <c r="S43" s="225"/>
      <c r="T43" s="226"/>
      <c r="U43" s="228" t="str">
        <f t="shared" si="15"/>
        <v/>
      </c>
      <c r="V43" s="225"/>
      <c r="W43" s="225"/>
      <c r="X43" s="225"/>
      <c r="Y43" s="225"/>
      <c r="Z43" s="229"/>
      <c r="AA43" s="313"/>
      <c r="AB43" s="225"/>
      <c r="AC43" s="225"/>
      <c r="AD43" s="226"/>
      <c r="AE43" s="228"/>
      <c r="AF43" s="225"/>
      <c r="AG43" s="229"/>
      <c r="AH43" s="304"/>
      <c r="AI43" s="305"/>
      <c r="AJ43" s="305"/>
      <c r="AK43" s="305"/>
      <c r="AL43" s="305"/>
      <c r="AM43" s="305"/>
      <c r="AN43" s="157"/>
      <c r="AO43" s="158"/>
      <c r="AP43" s="159" t="str">
        <f t="shared" si="5"/>
        <v/>
      </c>
      <c r="AQ43" s="158"/>
      <c r="AR43" s="158"/>
      <c r="AS43" s="159" t="str">
        <f t="shared" si="6"/>
        <v/>
      </c>
      <c r="AT43" s="158"/>
      <c r="AU43" s="160"/>
      <c r="AV43" s="290"/>
      <c r="AW43" s="291"/>
      <c r="AX43" s="291"/>
      <c r="AY43" s="291"/>
      <c r="AZ43" s="291"/>
      <c r="BA43" s="291"/>
      <c r="BB43" s="165"/>
      <c r="BC43" s="166"/>
      <c r="BD43" s="167" t="str">
        <f t="shared" si="7"/>
        <v/>
      </c>
      <c r="BE43" s="166"/>
      <c r="BF43" s="166"/>
      <c r="BG43" s="167" t="str">
        <f t="shared" si="1"/>
        <v/>
      </c>
      <c r="BH43" s="166"/>
      <c r="BI43" s="168"/>
      <c r="BJ43" s="298"/>
      <c r="BK43" s="299"/>
      <c r="BL43" s="299"/>
      <c r="BM43" s="299"/>
      <c r="BN43" s="299"/>
      <c r="BO43" s="299"/>
      <c r="BP43" s="173"/>
      <c r="BQ43" s="174"/>
      <c r="BR43" s="175" t="str">
        <f t="shared" si="2"/>
        <v/>
      </c>
      <c r="BS43" s="174"/>
      <c r="BT43" s="174"/>
      <c r="BU43" s="175" t="str">
        <f t="shared" si="3"/>
        <v/>
      </c>
      <c r="BV43" s="174"/>
      <c r="BW43" s="176"/>
      <c r="BX43" s="228"/>
      <c r="BY43" s="225"/>
      <c r="BZ43" s="229"/>
      <c r="CA43" s="323"/>
      <c r="CB43" s="324"/>
      <c r="CC43" s="325"/>
      <c r="CF43" s="100" t="str">
        <f t="shared" si="8"/>
        <v>400R</v>
      </c>
      <c r="CG43" s="100" t="str">
        <f t="shared" si="9"/>
        <v>MR</v>
      </c>
      <c r="CH43" s="76">
        <f t="shared" si="10"/>
        <v>0</v>
      </c>
      <c r="CI43" s="114" t="str">
        <f t="shared" si="11"/>
        <v>小学種目</v>
      </c>
      <c r="CJ43" s="114">
        <f t="shared" si="12"/>
        <v>0</v>
      </c>
      <c r="CK43" s="114">
        <f t="shared" si="13"/>
        <v>0</v>
      </c>
      <c r="CL43" s="114">
        <f t="shared" si="14"/>
        <v>0</v>
      </c>
      <c r="CM43" s="114" t="str">
        <f t="shared" si="4"/>
        <v>小学0</v>
      </c>
      <c r="CP43" s="135"/>
      <c r="CQ43" s="123" t="s">
        <v>209</v>
      </c>
      <c r="CR43" s="123" t="s">
        <v>223</v>
      </c>
      <c r="CS43" s="123"/>
      <c r="CT43" s="123" t="s">
        <v>233</v>
      </c>
      <c r="CU43" s="134"/>
      <c r="CV43" s="134"/>
      <c r="CW43" s="120">
        <v>1998</v>
      </c>
      <c r="CX43" s="134"/>
      <c r="CY43" s="139"/>
      <c r="CZ43" s="120">
        <v>29</v>
      </c>
      <c r="DA43" s="120" t="str">
        <f>IF(ISERROR(VLOOKUP(CZ43,①初期設定!$C$49:$N$96,4,FALSE)),"*",VLOOKUP(CZ43,①初期設定!$C$49:$N$96,4,FALSE))</f>
        <v>*</v>
      </c>
      <c r="DB43" s="120" t="str">
        <f>IF(ISERROR(VLOOKUP(CZ43,①初期設定!$Q$49:$AB$96,4,FALSE)),"*",VLOOKUP(CZ43,①初期設定!$Q$49:$AB$96,4,FALSE))</f>
        <v>*</v>
      </c>
      <c r="DC43" s="120" t="str">
        <f>IF(ISERROR(VLOOKUP(CZ43,①初期設定!$E$49:$N$96,2,FALSE)),"*",VLOOKUP(CZ43,①初期設定!$E$49:$N$96,2,FALSE))</f>
        <v>*</v>
      </c>
      <c r="DD43" s="120" t="str">
        <f>IF(ISERROR(VLOOKUP(CZ43,①初期設定!$S$49:$AB$96,2,FALSE)),"*",VLOOKUP(CZ43,①初期設定!$S$49:$AB$96,2,FALSE))</f>
        <v>*</v>
      </c>
      <c r="DE43" s="120" t="str">
        <f>IF(ISERROR(VLOOKUP(CZ43,①初期設定!$C$100:$Q$162,6,FALSE)),"*",VLOOKUP(CZ43,①初期設定!$C$100:$Q$162,6,FALSE))</f>
        <v>*</v>
      </c>
      <c r="DF43" s="120" t="str">
        <f>IF(ISERROR(VLOOKUP(CZ43,①初期設定!$T$100:$AH$162,6,FALSE)),"*",VLOOKUP(CZ43,①初期設定!$T$100:$AH$162,6,FALSE))</f>
        <v>*</v>
      </c>
      <c r="DG43" s="120" t="str">
        <f>IF(ISERROR(VLOOKUP(CZ43,①初期設定!$E$100:$Q$162,4,FALSE)),"*",VLOOKUP(CZ43,①初期設定!$E$100:$Q$162,4,FALSE))</f>
        <v>*</v>
      </c>
      <c r="DH43" s="120" t="str">
        <f>IF(ISERROR(VLOOKUP(CZ43,①初期設定!$V$100:$AH$162,4,FALSE)),"*",VLOOKUP(CZ43,①初期設定!$V$100:$AH$162,4,FALSE))</f>
        <v>*</v>
      </c>
      <c r="DI43" s="120" t="str">
        <f>IF(ISERROR(VLOOKUP(CZ43,①初期設定!$G$100:$Q$162,2,FALSE)),"*",VLOOKUP(CZ43,①初期設定!$G$100:$Q$162,2,FALSE))</f>
        <v>*</v>
      </c>
      <c r="DJ43" s="120" t="str">
        <f>IF(ISERROR(VLOOKUP(CZ43,①初期設定!$X$100:$AH$162,2,FALSE)),"*",VLOOKUP(CZ43,①初期設定!$X$100:$AH$162,2,FALSE))</f>
        <v>*</v>
      </c>
      <c r="DK43" s="139"/>
      <c r="DL43" s="139"/>
      <c r="DM43" s="137"/>
      <c r="DN43" s="137"/>
      <c r="DO43" s="137"/>
      <c r="DP43" s="137"/>
    </row>
    <row r="44" spans="1:120" ht="12" customHeight="1">
      <c r="A44" s="317">
        <v>31</v>
      </c>
      <c r="B44" s="318"/>
      <c r="C44" s="228"/>
      <c r="D44" s="225"/>
      <c r="E44" s="225"/>
      <c r="F44" s="225"/>
      <c r="G44" s="229"/>
      <c r="H44" s="313"/>
      <c r="I44" s="226"/>
      <c r="J44" s="228"/>
      <c r="K44" s="225"/>
      <c r="L44" s="225"/>
      <c r="M44" s="229"/>
      <c r="N44" s="313"/>
      <c r="O44" s="225"/>
      <c r="P44" s="225"/>
      <c r="Q44" s="225"/>
      <c r="R44" s="225"/>
      <c r="S44" s="225"/>
      <c r="T44" s="226"/>
      <c r="U44" s="228" t="str">
        <f t="shared" si="15"/>
        <v/>
      </c>
      <c r="V44" s="225"/>
      <c r="W44" s="225"/>
      <c r="X44" s="225"/>
      <c r="Y44" s="225"/>
      <c r="Z44" s="229"/>
      <c r="AA44" s="313"/>
      <c r="AB44" s="225"/>
      <c r="AC44" s="225"/>
      <c r="AD44" s="226"/>
      <c r="AE44" s="228"/>
      <c r="AF44" s="225"/>
      <c r="AG44" s="229"/>
      <c r="AH44" s="304"/>
      <c r="AI44" s="305"/>
      <c r="AJ44" s="305"/>
      <c r="AK44" s="305"/>
      <c r="AL44" s="305"/>
      <c r="AM44" s="305"/>
      <c r="AN44" s="157"/>
      <c r="AO44" s="158"/>
      <c r="AP44" s="159" t="str">
        <f t="shared" si="5"/>
        <v/>
      </c>
      <c r="AQ44" s="158"/>
      <c r="AR44" s="158"/>
      <c r="AS44" s="159" t="str">
        <f t="shared" si="6"/>
        <v/>
      </c>
      <c r="AT44" s="158"/>
      <c r="AU44" s="160"/>
      <c r="AV44" s="290"/>
      <c r="AW44" s="291"/>
      <c r="AX44" s="291"/>
      <c r="AY44" s="291"/>
      <c r="AZ44" s="291"/>
      <c r="BA44" s="291"/>
      <c r="BB44" s="165"/>
      <c r="BC44" s="166"/>
      <c r="BD44" s="167" t="str">
        <f t="shared" si="7"/>
        <v/>
      </c>
      <c r="BE44" s="166"/>
      <c r="BF44" s="166"/>
      <c r="BG44" s="167" t="str">
        <f t="shared" si="1"/>
        <v/>
      </c>
      <c r="BH44" s="166"/>
      <c r="BI44" s="168"/>
      <c r="BJ44" s="298"/>
      <c r="BK44" s="299"/>
      <c r="BL44" s="299"/>
      <c r="BM44" s="299"/>
      <c r="BN44" s="299"/>
      <c r="BO44" s="299"/>
      <c r="BP44" s="173"/>
      <c r="BQ44" s="174"/>
      <c r="BR44" s="175" t="str">
        <f t="shared" si="2"/>
        <v/>
      </c>
      <c r="BS44" s="174"/>
      <c r="BT44" s="174"/>
      <c r="BU44" s="175" t="str">
        <f t="shared" si="3"/>
        <v/>
      </c>
      <c r="BV44" s="174"/>
      <c r="BW44" s="176"/>
      <c r="BX44" s="228"/>
      <c r="BY44" s="225"/>
      <c r="BZ44" s="229"/>
      <c r="CA44" s="323"/>
      <c r="CB44" s="324"/>
      <c r="CC44" s="325"/>
      <c r="CF44" s="100" t="str">
        <f t="shared" si="8"/>
        <v>400R</v>
      </c>
      <c r="CG44" s="100" t="str">
        <f t="shared" si="9"/>
        <v>MR</v>
      </c>
      <c r="CH44" s="76">
        <f t="shared" si="10"/>
        <v>0</v>
      </c>
      <c r="CI44" s="114" t="str">
        <f t="shared" si="11"/>
        <v>小学種目</v>
      </c>
      <c r="CJ44" s="114">
        <f t="shared" si="12"/>
        <v>0</v>
      </c>
      <c r="CK44" s="114">
        <f t="shared" si="13"/>
        <v>0</v>
      </c>
      <c r="CL44" s="114">
        <f t="shared" si="14"/>
        <v>0</v>
      </c>
      <c r="CM44" s="114" t="str">
        <f t="shared" si="4"/>
        <v>小学0</v>
      </c>
      <c r="CP44" s="135"/>
      <c r="CQ44" s="123" t="s">
        <v>210</v>
      </c>
      <c r="CR44" s="123" t="s">
        <v>222</v>
      </c>
      <c r="CS44" s="123"/>
      <c r="CT44" s="123"/>
      <c r="CU44" s="134"/>
      <c r="CV44" s="134"/>
      <c r="CW44" s="120">
        <v>1999</v>
      </c>
      <c r="CX44" s="134"/>
      <c r="CY44" s="139"/>
      <c r="CZ44" s="120">
        <v>30</v>
      </c>
      <c r="DA44" s="120" t="str">
        <f>IF(ISERROR(VLOOKUP(CZ44,①初期設定!$C$49:$N$96,4,FALSE)),"*",VLOOKUP(CZ44,①初期設定!$C$49:$N$96,4,FALSE))</f>
        <v>*</v>
      </c>
      <c r="DB44" s="120" t="str">
        <f>IF(ISERROR(VLOOKUP(CZ44,①初期設定!$Q$49:$AB$96,4,FALSE)),"*",VLOOKUP(CZ44,①初期設定!$Q$49:$AB$96,4,FALSE))</f>
        <v>*</v>
      </c>
      <c r="DC44" s="120" t="str">
        <f>IF(ISERROR(VLOOKUP(CZ44,①初期設定!$E$49:$N$96,2,FALSE)),"*",VLOOKUP(CZ44,①初期設定!$E$49:$N$96,2,FALSE))</f>
        <v>*</v>
      </c>
      <c r="DD44" s="120" t="str">
        <f>IF(ISERROR(VLOOKUP(CZ44,①初期設定!$S$49:$AB$96,2,FALSE)),"*",VLOOKUP(CZ44,①初期設定!$S$49:$AB$96,2,FALSE))</f>
        <v>*</v>
      </c>
      <c r="DE44" s="120" t="str">
        <f>IF(ISERROR(VLOOKUP(CZ44,①初期設定!$C$100:$Q$162,6,FALSE)),"*",VLOOKUP(CZ44,①初期設定!$C$100:$Q$162,6,FALSE))</f>
        <v>*</v>
      </c>
      <c r="DF44" s="120" t="str">
        <f>IF(ISERROR(VLOOKUP(CZ44,①初期設定!$T$100:$AH$162,6,FALSE)),"*",VLOOKUP(CZ44,①初期設定!$T$100:$AH$162,6,FALSE))</f>
        <v>*</v>
      </c>
      <c r="DG44" s="120" t="str">
        <f>IF(ISERROR(VLOOKUP(CZ44,①初期設定!$E$100:$Q$162,4,FALSE)),"*",VLOOKUP(CZ44,①初期設定!$E$100:$Q$162,4,FALSE))</f>
        <v>*</v>
      </c>
      <c r="DH44" s="120" t="str">
        <f>IF(ISERROR(VLOOKUP(CZ44,①初期設定!$V$100:$AH$162,4,FALSE)),"*",VLOOKUP(CZ44,①初期設定!$V$100:$AH$162,4,FALSE))</f>
        <v>*</v>
      </c>
      <c r="DI44" s="120" t="str">
        <f>IF(ISERROR(VLOOKUP(CZ44,①初期設定!$G$100:$Q$162,2,FALSE)),"*",VLOOKUP(CZ44,①初期設定!$G$100:$Q$162,2,FALSE))</f>
        <v>*</v>
      </c>
      <c r="DJ44" s="120" t="str">
        <f>IF(ISERROR(VLOOKUP(CZ44,①初期設定!$X$100:$AH$162,2,FALSE)),"*",VLOOKUP(CZ44,①初期設定!$X$100:$AH$162,2,FALSE))</f>
        <v>*</v>
      </c>
      <c r="DK44" s="139"/>
      <c r="DL44" s="139"/>
      <c r="DM44" s="137"/>
      <c r="DN44" s="137"/>
      <c r="DO44" s="137"/>
      <c r="DP44" s="137"/>
    </row>
    <row r="45" spans="1:120" ht="12" customHeight="1">
      <c r="A45" s="317">
        <v>32</v>
      </c>
      <c r="B45" s="318"/>
      <c r="C45" s="228"/>
      <c r="D45" s="225"/>
      <c r="E45" s="225"/>
      <c r="F45" s="225"/>
      <c r="G45" s="229"/>
      <c r="H45" s="313"/>
      <c r="I45" s="226"/>
      <c r="J45" s="228"/>
      <c r="K45" s="225"/>
      <c r="L45" s="225"/>
      <c r="M45" s="229"/>
      <c r="N45" s="313"/>
      <c r="O45" s="225"/>
      <c r="P45" s="225"/>
      <c r="Q45" s="225"/>
      <c r="R45" s="225"/>
      <c r="S45" s="225"/>
      <c r="T45" s="226"/>
      <c r="U45" s="228" t="str">
        <f t="shared" si="15"/>
        <v/>
      </c>
      <c r="V45" s="225"/>
      <c r="W45" s="225"/>
      <c r="X45" s="225"/>
      <c r="Y45" s="225"/>
      <c r="Z45" s="229"/>
      <c r="AA45" s="313"/>
      <c r="AB45" s="225"/>
      <c r="AC45" s="225"/>
      <c r="AD45" s="226"/>
      <c r="AE45" s="228"/>
      <c r="AF45" s="225"/>
      <c r="AG45" s="229"/>
      <c r="AH45" s="304"/>
      <c r="AI45" s="305"/>
      <c r="AJ45" s="305"/>
      <c r="AK45" s="305"/>
      <c r="AL45" s="305"/>
      <c r="AM45" s="305"/>
      <c r="AN45" s="157"/>
      <c r="AO45" s="158"/>
      <c r="AP45" s="159" t="str">
        <f t="shared" si="5"/>
        <v/>
      </c>
      <c r="AQ45" s="158"/>
      <c r="AR45" s="158"/>
      <c r="AS45" s="159" t="str">
        <f t="shared" si="6"/>
        <v/>
      </c>
      <c r="AT45" s="158"/>
      <c r="AU45" s="160"/>
      <c r="AV45" s="290"/>
      <c r="AW45" s="291"/>
      <c r="AX45" s="291"/>
      <c r="AY45" s="291"/>
      <c r="AZ45" s="291"/>
      <c r="BA45" s="291"/>
      <c r="BB45" s="165"/>
      <c r="BC45" s="166"/>
      <c r="BD45" s="167" t="str">
        <f t="shared" si="7"/>
        <v/>
      </c>
      <c r="BE45" s="166"/>
      <c r="BF45" s="166"/>
      <c r="BG45" s="167" t="str">
        <f t="shared" si="1"/>
        <v/>
      </c>
      <c r="BH45" s="166"/>
      <c r="BI45" s="168"/>
      <c r="BJ45" s="298"/>
      <c r="BK45" s="299"/>
      <c r="BL45" s="299"/>
      <c r="BM45" s="299"/>
      <c r="BN45" s="299"/>
      <c r="BO45" s="299"/>
      <c r="BP45" s="173"/>
      <c r="BQ45" s="174"/>
      <c r="BR45" s="175" t="str">
        <f t="shared" si="2"/>
        <v/>
      </c>
      <c r="BS45" s="174"/>
      <c r="BT45" s="174"/>
      <c r="BU45" s="175" t="str">
        <f t="shared" si="3"/>
        <v/>
      </c>
      <c r="BV45" s="174"/>
      <c r="BW45" s="176"/>
      <c r="BX45" s="228"/>
      <c r="BY45" s="225"/>
      <c r="BZ45" s="229"/>
      <c r="CA45" s="323"/>
      <c r="CB45" s="324"/>
      <c r="CC45" s="325"/>
      <c r="CF45" s="100" t="str">
        <f t="shared" si="8"/>
        <v>400R</v>
      </c>
      <c r="CG45" s="100" t="str">
        <f t="shared" si="9"/>
        <v>MR</v>
      </c>
      <c r="CH45" s="76">
        <f t="shared" si="10"/>
        <v>0</v>
      </c>
      <c r="CI45" s="114" t="str">
        <f t="shared" si="11"/>
        <v>小学種目</v>
      </c>
      <c r="CJ45" s="114">
        <f t="shared" si="12"/>
        <v>0</v>
      </c>
      <c r="CK45" s="114">
        <f t="shared" si="13"/>
        <v>0</v>
      </c>
      <c r="CL45" s="114">
        <f t="shared" si="14"/>
        <v>0</v>
      </c>
      <c r="CM45" s="114" t="str">
        <f t="shared" si="4"/>
        <v>小学0</v>
      </c>
      <c r="CP45" s="135"/>
      <c r="CQ45" s="123" t="s">
        <v>211</v>
      </c>
      <c r="CR45" s="123" t="s">
        <v>24</v>
      </c>
      <c r="CS45" s="123"/>
      <c r="CT45" s="123"/>
      <c r="CU45" s="134"/>
      <c r="CV45" s="134"/>
      <c r="CW45" s="120">
        <v>2000</v>
      </c>
      <c r="CX45" s="134"/>
      <c r="CY45" s="139"/>
      <c r="CZ45" s="120">
        <v>31</v>
      </c>
      <c r="DA45" s="120" t="str">
        <f>IF(ISERROR(VLOOKUP(CZ45,①初期設定!$C$49:$N$96,4,FALSE)),"*",VLOOKUP(CZ45,①初期設定!$C$49:$N$96,4,FALSE))</f>
        <v>*</v>
      </c>
      <c r="DB45" s="120" t="str">
        <f>IF(ISERROR(VLOOKUP(CZ45,①初期設定!$Q$49:$AB$96,4,FALSE)),"*",VLOOKUP(CZ45,①初期設定!$Q$49:$AB$96,4,FALSE))</f>
        <v>*</v>
      </c>
      <c r="DC45" s="120" t="str">
        <f>IF(ISERROR(VLOOKUP(CZ45,①初期設定!$E$49:$N$96,2,FALSE)),"*",VLOOKUP(CZ45,①初期設定!$E$49:$N$96,2,FALSE))</f>
        <v>*</v>
      </c>
      <c r="DD45" s="120" t="str">
        <f>IF(ISERROR(VLOOKUP(CZ45,①初期設定!$S$49:$AB$96,2,FALSE)),"*",VLOOKUP(CZ45,①初期設定!$S$49:$AB$96,2,FALSE))</f>
        <v>*</v>
      </c>
      <c r="DE45" s="120" t="str">
        <f>IF(ISERROR(VLOOKUP(CZ45,①初期設定!$C$100:$Q$162,6,FALSE)),"*",VLOOKUP(CZ45,①初期設定!$C$100:$Q$162,6,FALSE))</f>
        <v>*</v>
      </c>
      <c r="DF45" s="120" t="str">
        <f>IF(ISERROR(VLOOKUP(CZ45,①初期設定!$T$100:$AH$162,6,FALSE)),"*",VLOOKUP(CZ45,①初期設定!$T$100:$AH$162,6,FALSE))</f>
        <v>*</v>
      </c>
      <c r="DG45" s="120" t="str">
        <f>IF(ISERROR(VLOOKUP(CZ45,①初期設定!$E$100:$Q$162,4,FALSE)),"*",VLOOKUP(CZ45,①初期設定!$E$100:$Q$162,4,FALSE))</f>
        <v>*</v>
      </c>
      <c r="DH45" s="120" t="str">
        <f>IF(ISERROR(VLOOKUP(CZ45,①初期設定!$V$100:$AH$162,4,FALSE)),"*",VLOOKUP(CZ45,①初期設定!$V$100:$AH$162,4,FALSE))</f>
        <v>*</v>
      </c>
      <c r="DI45" s="120" t="str">
        <f>IF(ISERROR(VLOOKUP(CZ45,①初期設定!$G$100:$Q$162,2,FALSE)),"*",VLOOKUP(CZ45,①初期設定!$G$100:$Q$162,2,FALSE))</f>
        <v>*</v>
      </c>
      <c r="DJ45" s="120" t="str">
        <f>IF(ISERROR(VLOOKUP(CZ45,①初期設定!$X$100:$AH$162,2,FALSE)),"*",VLOOKUP(CZ45,①初期設定!$X$100:$AH$162,2,FALSE))</f>
        <v>*</v>
      </c>
      <c r="DK45" s="139"/>
      <c r="DL45" s="139"/>
      <c r="DM45" s="137"/>
      <c r="DN45" s="137"/>
      <c r="DO45" s="137"/>
      <c r="DP45" s="137"/>
    </row>
    <row r="46" spans="1:120" ht="12" customHeight="1">
      <c r="A46" s="317">
        <v>33</v>
      </c>
      <c r="B46" s="318"/>
      <c r="C46" s="228"/>
      <c r="D46" s="225"/>
      <c r="E46" s="225"/>
      <c r="F46" s="225"/>
      <c r="G46" s="229"/>
      <c r="H46" s="313"/>
      <c r="I46" s="226"/>
      <c r="J46" s="228"/>
      <c r="K46" s="225"/>
      <c r="L46" s="225"/>
      <c r="M46" s="229"/>
      <c r="N46" s="313"/>
      <c r="O46" s="225"/>
      <c r="P46" s="225"/>
      <c r="Q46" s="225"/>
      <c r="R46" s="225"/>
      <c r="S46" s="225"/>
      <c r="T46" s="226"/>
      <c r="U46" s="228" t="str">
        <f t="shared" si="15"/>
        <v/>
      </c>
      <c r="V46" s="225"/>
      <c r="W46" s="225"/>
      <c r="X46" s="225"/>
      <c r="Y46" s="225"/>
      <c r="Z46" s="229"/>
      <c r="AA46" s="313"/>
      <c r="AB46" s="225"/>
      <c r="AC46" s="225"/>
      <c r="AD46" s="226"/>
      <c r="AE46" s="228"/>
      <c r="AF46" s="225"/>
      <c r="AG46" s="229"/>
      <c r="AH46" s="304"/>
      <c r="AI46" s="305"/>
      <c r="AJ46" s="305"/>
      <c r="AK46" s="305"/>
      <c r="AL46" s="305"/>
      <c r="AM46" s="305"/>
      <c r="AN46" s="157"/>
      <c r="AO46" s="158"/>
      <c r="AP46" s="159" t="str">
        <f t="shared" si="5"/>
        <v/>
      </c>
      <c r="AQ46" s="158"/>
      <c r="AR46" s="158"/>
      <c r="AS46" s="159" t="str">
        <f t="shared" si="6"/>
        <v/>
      </c>
      <c r="AT46" s="158"/>
      <c r="AU46" s="160"/>
      <c r="AV46" s="290"/>
      <c r="AW46" s="291"/>
      <c r="AX46" s="291"/>
      <c r="AY46" s="291"/>
      <c r="AZ46" s="291"/>
      <c r="BA46" s="291"/>
      <c r="BB46" s="165"/>
      <c r="BC46" s="166"/>
      <c r="BD46" s="167" t="str">
        <f t="shared" si="7"/>
        <v/>
      </c>
      <c r="BE46" s="166"/>
      <c r="BF46" s="166"/>
      <c r="BG46" s="167" t="str">
        <f t="shared" si="1"/>
        <v/>
      </c>
      <c r="BH46" s="166"/>
      <c r="BI46" s="168"/>
      <c r="BJ46" s="298"/>
      <c r="BK46" s="299"/>
      <c r="BL46" s="299"/>
      <c r="BM46" s="299"/>
      <c r="BN46" s="299"/>
      <c r="BO46" s="299"/>
      <c r="BP46" s="173"/>
      <c r="BQ46" s="174"/>
      <c r="BR46" s="175" t="str">
        <f t="shared" si="2"/>
        <v/>
      </c>
      <c r="BS46" s="174"/>
      <c r="BT46" s="174"/>
      <c r="BU46" s="175" t="str">
        <f t="shared" si="3"/>
        <v/>
      </c>
      <c r="BV46" s="174"/>
      <c r="BW46" s="176"/>
      <c r="BX46" s="228"/>
      <c r="BY46" s="225"/>
      <c r="BZ46" s="229"/>
      <c r="CA46" s="323"/>
      <c r="CB46" s="324"/>
      <c r="CC46" s="325"/>
      <c r="CF46" s="100" t="str">
        <f t="shared" si="8"/>
        <v>400R</v>
      </c>
      <c r="CG46" s="100" t="str">
        <f t="shared" si="9"/>
        <v>MR</v>
      </c>
      <c r="CH46" s="76">
        <f t="shared" si="10"/>
        <v>0</v>
      </c>
      <c r="CI46" s="114" t="str">
        <f t="shared" si="11"/>
        <v>小学種目</v>
      </c>
      <c r="CJ46" s="114">
        <f t="shared" si="12"/>
        <v>0</v>
      </c>
      <c r="CK46" s="114">
        <f t="shared" si="13"/>
        <v>0</v>
      </c>
      <c r="CL46" s="114">
        <f t="shared" si="14"/>
        <v>0</v>
      </c>
      <c r="CM46" s="114" t="str">
        <f t="shared" si="4"/>
        <v>小学0</v>
      </c>
      <c r="CP46" s="135"/>
      <c r="CQ46" s="123" t="s">
        <v>212</v>
      </c>
      <c r="CR46" s="123" t="s">
        <v>26</v>
      </c>
      <c r="CS46" s="123"/>
      <c r="CT46" s="123"/>
      <c r="CU46" s="134"/>
      <c r="CV46" s="134"/>
      <c r="CW46" s="120">
        <v>2001</v>
      </c>
      <c r="CX46" s="134"/>
      <c r="CY46" s="139"/>
      <c r="CZ46" s="120">
        <v>32</v>
      </c>
      <c r="DA46" s="120" t="str">
        <f>IF(ISERROR(VLOOKUP(CZ46,①初期設定!$C$49:$N$96,4,FALSE)),"*",VLOOKUP(CZ46,①初期設定!$C$49:$N$96,4,FALSE))</f>
        <v>*</v>
      </c>
      <c r="DB46" s="120" t="str">
        <f>IF(ISERROR(VLOOKUP(CZ46,①初期設定!$Q$49:$AB$96,4,FALSE)),"*",VLOOKUP(CZ46,①初期設定!$Q$49:$AB$96,4,FALSE))</f>
        <v>*</v>
      </c>
      <c r="DC46" s="120" t="str">
        <f>IF(ISERROR(VLOOKUP(CZ46,①初期設定!$E$49:$N$96,2,FALSE)),"*",VLOOKUP(CZ46,①初期設定!$E$49:$N$96,2,FALSE))</f>
        <v>*</v>
      </c>
      <c r="DD46" s="120" t="str">
        <f>IF(ISERROR(VLOOKUP(CZ46,①初期設定!$S$49:$AB$96,2,FALSE)),"*",VLOOKUP(CZ46,①初期設定!$S$49:$AB$96,2,FALSE))</f>
        <v>*</v>
      </c>
      <c r="DE46" s="120" t="str">
        <f>IF(ISERROR(VLOOKUP(CZ46,①初期設定!$C$100:$Q$162,6,FALSE)),"*",VLOOKUP(CZ46,①初期設定!$C$100:$Q$162,6,FALSE))</f>
        <v>*</v>
      </c>
      <c r="DF46" s="120" t="str">
        <f>IF(ISERROR(VLOOKUP(CZ46,①初期設定!$T$100:$AH$162,6,FALSE)),"*",VLOOKUP(CZ46,①初期設定!$T$100:$AH$162,6,FALSE))</f>
        <v>*</v>
      </c>
      <c r="DG46" s="120" t="str">
        <f>IF(ISERROR(VLOOKUP(CZ46,①初期設定!$E$100:$Q$162,4,FALSE)),"*",VLOOKUP(CZ46,①初期設定!$E$100:$Q$162,4,FALSE))</f>
        <v>*</v>
      </c>
      <c r="DH46" s="120" t="str">
        <f>IF(ISERROR(VLOOKUP(CZ46,①初期設定!$V$100:$AH$162,4,FALSE)),"*",VLOOKUP(CZ46,①初期設定!$V$100:$AH$162,4,FALSE))</f>
        <v>*</v>
      </c>
      <c r="DI46" s="120" t="str">
        <f>IF(ISERROR(VLOOKUP(CZ46,①初期設定!$G$100:$Q$162,2,FALSE)),"*",VLOOKUP(CZ46,①初期設定!$G$100:$Q$162,2,FALSE))</f>
        <v>*</v>
      </c>
      <c r="DJ46" s="120" t="str">
        <f>IF(ISERROR(VLOOKUP(CZ46,①初期設定!$X$100:$AH$162,2,FALSE)),"*",VLOOKUP(CZ46,①初期設定!$X$100:$AH$162,2,FALSE))</f>
        <v>*</v>
      </c>
      <c r="DK46" s="139"/>
      <c r="DL46" s="139"/>
      <c r="DM46" s="137"/>
      <c r="DN46" s="137"/>
      <c r="DO46" s="137"/>
      <c r="DP46" s="137"/>
    </row>
    <row r="47" spans="1:120" ht="12" customHeight="1">
      <c r="A47" s="317">
        <v>34</v>
      </c>
      <c r="B47" s="318"/>
      <c r="C47" s="228"/>
      <c r="D47" s="225"/>
      <c r="E47" s="225"/>
      <c r="F47" s="225"/>
      <c r="G47" s="229"/>
      <c r="H47" s="313"/>
      <c r="I47" s="226"/>
      <c r="J47" s="228"/>
      <c r="K47" s="225"/>
      <c r="L47" s="225"/>
      <c r="M47" s="229"/>
      <c r="N47" s="313"/>
      <c r="O47" s="225"/>
      <c r="P47" s="225"/>
      <c r="Q47" s="225"/>
      <c r="R47" s="225"/>
      <c r="S47" s="225"/>
      <c r="T47" s="226"/>
      <c r="U47" s="228" t="str">
        <f t="shared" si="15"/>
        <v/>
      </c>
      <c r="V47" s="225"/>
      <c r="W47" s="225"/>
      <c r="X47" s="225"/>
      <c r="Y47" s="225"/>
      <c r="Z47" s="229"/>
      <c r="AA47" s="313"/>
      <c r="AB47" s="225"/>
      <c r="AC47" s="225"/>
      <c r="AD47" s="226"/>
      <c r="AE47" s="228"/>
      <c r="AF47" s="225"/>
      <c r="AG47" s="229"/>
      <c r="AH47" s="304"/>
      <c r="AI47" s="305"/>
      <c r="AJ47" s="305"/>
      <c r="AK47" s="305"/>
      <c r="AL47" s="305"/>
      <c r="AM47" s="305"/>
      <c r="AN47" s="157"/>
      <c r="AO47" s="158"/>
      <c r="AP47" s="159" t="str">
        <f t="shared" si="5"/>
        <v/>
      </c>
      <c r="AQ47" s="158"/>
      <c r="AR47" s="158"/>
      <c r="AS47" s="159" t="str">
        <f t="shared" si="6"/>
        <v/>
      </c>
      <c r="AT47" s="158"/>
      <c r="AU47" s="160"/>
      <c r="AV47" s="290"/>
      <c r="AW47" s="291"/>
      <c r="AX47" s="291"/>
      <c r="AY47" s="291"/>
      <c r="AZ47" s="291"/>
      <c r="BA47" s="291"/>
      <c r="BB47" s="165"/>
      <c r="BC47" s="166"/>
      <c r="BD47" s="167" t="str">
        <f t="shared" si="7"/>
        <v/>
      </c>
      <c r="BE47" s="166"/>
      <c r="BF47" s="166"/>
      <c r="BG47" s="167" t="str">
        <f t="shared" si="1"/>
        <v/>
      </c>
      <c r="BH47" s="166"/>
      <c r="BI47" s="168"/>
      <c r="BJ47" s="298"/>
      <c r="BK47" s="299"/>
      <c r="BL47" s="299"/>
      <c r="BM47" s="299"/>
      <c r="BN47" s="299"/>
      <c r="BO47" s="299"/>
      <c r="BP47" s="173"/>
      <c r="BQ47" s="174"/>
      <c r="BR47" s="175" t="str">
        <f t="shared" si="2"/>
        <v/>
      </c>
      <c r="BS47" s="174"/>
      <c r="BT47" s="174"/>
      <c r="BU47" s="175" t="str">
        <f t="shared" si="3"/>
        <v/>
      </c>
      <c r="BV47" s="174"/>
      <c r="BW47" s="176"/>
      <c r="BX47" s="228"/>
      <c r="BY47" s="225"/>
      <c r="BZ47" s="229"/>
      <c r="CA47" s="323"/>
      <c r="CB47" s="324"/>
      <c r="CC47" s="325"/>
      <c r="CF47" s="100" t="str">
        <f t="shared" si="8"/>
        <v>400R</v>
      </c>
      <c r="CG47" s="100" t="str">
        <f t="shared" si="9"/>
        <v>MR</v>
      </c>
      <c r="CH47" s="76">
        <f t="shared" si="10"/>
        <v>0</v>
      </c>
      <c r="CI47" s="114" t="str">
        <f t="shared" si="11"/>
        <v>小学種目</v>
      </c>
      <c r="CJ47" s="114">
        <f t="shared" si="12"/>
        <v>0</v>
      </c>
      <c r="CK47" s="114">
        <f t="shared" si="13"/>
        <v>0</v>
      </c>
      <c r="CL47" s="114">
        <f t="shared" si="14"/>
        <v>0</v>
      </c>
      <c r="CM47" s="114" t="str">
        <f t="shared" si="4"/>
        <v>小学0</v>
      </c>
      <c r="CP47" s="135"/>
      <c r="CQ47" s="123" t="s">
        <v>213</v>
      </c>
      <c r="CR47" s="123"/>
      <c r="CS47" s="123"/>
      <c r="CT47" s="123"/>
      <c r="CU47" s="134"/>
      <c r="CV47" s="134"/>
      <c r="CW47" s="120">
        <v>2002</v>
      </c>
      <c r="CX47" s="134"/>
      <c r="CY47" s="139"/>
      <c r="CZ47" s="120">
        <v>33</v>
      </c>
      <c r="DA47" s="120" t="str">
        <f>IF(ISERROR(VLOOKUP(CZ47,①初期設定!$C$49:$N$96,4,FALSE)),"*",VLOOKUP(CZ47,①初期設定!$C$49:$N$96,4,FALSE))</f>
        <v>*</v>
      </c>
      <c r="DB47" s="120" t="str">
        <f>IF(ISERROR(VLOOKUP(CZ47,①初期設定!$Q$49:$AB$96,4,FALSE)),"*",VLOOKUP(CZ47,①初期設定!$Q$49:$AB$96,4,FALSE))</f>
        <v>*</v>
      </c>
      <c r="DC47" s="120" t="str">
        <f>IF(ISERROR(VLOOKUP(CZ47,①初期設定!$E$49:$N$96,2,FALSE)),"*",VLOOKUP(CZ47,①初期設定!$E$49:$N$96,2,FALSE))</f>
        <v>*</v>
      </c>
      <c r="DD47" s="120" t="str">
        <f>IF(ISERROR(VLOOKUP(CZ47,①初期設定!$S$49:$AB$96,2,FALSE)),"*",VLOOKUP(CZ47,①初期設定!$S$49:$AB$96,2,FALSE))</f>
        <v>*</v>
      </c>
      <c r="DE47" s="120" t="str">
        <f>IF(ISERROR(VLOOKUP(CZ47,①初期設定!$C$100:$Q$162,6,FALSE)),"*",VLOOKUP(CZ47,①初期設定!$C$100:$Q$162,6,FALSE))</f>
        <v>*</v>
      </c>
      <c r="DF47" s="120" t="str">
        <f>IF(ISERROR(VLOOKUP(CZ47,①初期設定!$T$100:$AH$162,6,FALSE)),"*",VLOOKUP(CZ47,①初期設定!$T$100:$AH$162,6,FALSE))</f>
        <v>*</v>
      </c>
      <c r="DG47" s="120" t="str">
        <f>IF(ISERROR(VLOOKUP(CZ47,①初期設定!$E$100:$Q$162,4,FALSE)),"*",VLOOKUP(CZ47,①初期設定!$E$100:$Q$162,4,FALSE))</f>
        <v>*</v>
      </c>
      <c r="DH47" s="120" t="str">
        <f>IF(ISERROR(VLOOKUP(CZ47,①初期設定!$V$100:$AH$162,4,FALSE)),"*",VLOOKUP(CZ47,①初期設定!$V$100:$AH$162,4,FALSE))</f>
        <v>*</v>
      </c>
      <c r="DI47" s="120" t="str">
        <f>IF(ISERROR(VLOOKUP(CZ47,①初期設定!$G$100:$Q$162,2,FALSE)),"*",VLOOKUP(CZ47,①初期設定!$G$100:$Q$162,2,FALSE))</f>
        <v>*</v>
      </c>
      <c r="DJ47" s="120" t="str">
        <f>IF(ISERROR(VLOOKUP(CZ47,①初期設定!$X$100:$AH$162,2,FALSE)),"*",VLOOKUP(CZ47,①初期設定!$X$100:$AH$162,2,FALSE))</f>
        <v>*</v>
      </c>
      <c r="DK47" s="139"/>
      <c r="DL47" s="139"/>
      <c r="DM47" s="137"/>
      <c r="DN47" s="137"/>
      <c r="DO47" s="137"/>
      <c r="DP47" s="137"/>
    </row>
    <row r="48" spans="1:120" ht="12" customHeight="1">
      <c r="A48" s="317">
        <v>35</v>
      </c>
      <c r="B48" s="318"/>
      <c r="C48" s="228"/>
      <c r="D48" s="225"/>
      <c r="E48" s="225"/>
      <c r="F48" s="225"/>
      <c r="G48" s="229"/>
      <c r="H48" s="313"/>
      <c r="I48" s="226"/>
      <c r="J48" s="228"/>
      <c r="K48" s="225"/>
      <c r="L48" s="225"/>
      <c r="M48" s="229"/>
      <c r="N48" s="313"/>
      <c r="O48" s="225"/>
      <c r="P48" s="225"/>
      <c r="Q48" s="225"/>
      <c r="R48" s="225"/>
      <c r="S48" s="225"/>
      <c r="T48" s="226"/>
      <c r="U48" s="228" t="str">
        <f t="shared" si="15"/>
        <v/>
      </c>
      <c r="V48" s="225"/>
      <c r="W48" s="225"/>
      <c r="X48" s="225"/>
      <c r="Y48" s="225"/>
      <c r="Z48" s="229"/>
      <c r="AA48" s="313"/>
      <c r="AB48" s="225"/>
      <c r="AC48" s="225"/>
      <c r="AD48" s="226"/>
      <c r="AE48" s="228"/>
      <c r="AF48" s="225"/>
      <c r="AG48" s="229"/>
      <c r="AH48" s="304"/>
      <c r="AI48" s="305"/>
      <c r="AJ48" s="305"/>
      <c r="AK48" s="305"/>
      <c r="AL48" s="305"/>
      <c r="AM48" s="305"/>
      <c r="AN48" s="157"/>
      <c r="AO48" s="158"/>
      <c r="AP48" s="159" t="str">
        <f t="shared" si="5"/>
        <v/>
      </c>
      <c r="AQ48" s="158"/>
      <c r="AR48" s="158"/>
      <c r="AS48" s="159" t="str">
        <f t="shared" si="6"/>
        <v/>
      </c>
      <c r="AT48" s="158"/>
      <c r="AU48" s="160"/>
      <c r="AV48" s="290"/>
      <c r="AW48" s="291"/>
      <c r="AX48" s="291"/>
      <c r="AY48" s="291"/>
      <c r="AZ48" s="291"/>
      <c r="BA48" s="291"/>
      <c r="BB48" s="165"/>
      <c r="BC48" s="166"/>
      <c r="BD48" s="167" t="str">
        <f t="shared" si="7"/>
        <v/>
      </c>
      <c r="BE48" s="166"/>
      <c r="BF48" s="166"/>
      <c r="BG48" s="167" t="str">
        <f t="shared" si="1"/>
        <v/>
      </c>
      <c r="BH48" s="166"/>
      <c r="BI48" s="168"/>
      <c r="BJ48" s="298"/>
      <c r="BK48" s="299"/>
      <c r="BL48" s="299"/>
      <c r="BM48" s="299"/>
      <c r="BN48" s="299"/>
      <c r="BO48" s="299"/>
      <c r="BP48" s="173"/>
      <c r="BQ48" s="174"/>
      <c r="BR48" s="175" t="str">
        <f t="shared" si="2"/>
        <v/>
      </c>
      <c r="BS48" s="174"/>
      <c r="BT48" s="174"/>
      <c r="BU48" s="175" t="str">
        <f t="shared" si="3"/>
        <v/>
      </c>
      <c r="BV48" s="174"/>
      <c r="BW48" s="176"/>
      <c r="BX48" s="228"/>
      <c r="BY48" s="225"/>
      <c r="BZ48" s="229"/>
      <c r="CA48" s="323"/>
      <c r="CB48" s="324"/>
      <c r="CC48" s="325"/>
      <c r="CF48" s="100" t="str">
        <f t="shared" si="8"/>
        <v>400R</v>
      </c>
      <c r="CG48" s="100" t="str">
        <f t="shared" si="9"/>
        <v>MR</v>
      </c>
      <c r="CH48" s="76">
        <f t="shared" si="10"/>
        <v>0</v>
      </c>
      <c r="CI48" s="114" t="str">
        <f t="shared" si="11"/>
        <v>小学種目</v>
      </c>
      <c r="CJ48" s="114">
        <f t="shared" si="12"/>
        <v>0</v>
      </c>
      <c r="CK48" s="114">
        <f t="shared" si="13"/>
        <v>0</v>
      </c>
      <c r="CL48" s="114">
        <f t="shared" si="14"/>
        <v>0</v>
      </c>
      <c r="CM48" s="114" t="str">
        <f t="shared" si="4"/>
        <v>小学0</v>
      </c>
      <c r="CP48" s="135"/>
      <c r="CQ48" s="123" t="s">
        <v>214</v>
      </c>
      <c r="CR48" s="123"/>
      <c r="CS48" s="123"/>
      <c r="CT48" s="123"/>
      <c r="CU48" s="134"/>
      <c r="CV48" s="134"/>
      <c r="CW48" s="120">
        <v>2003</v>
      </c>
      <c r="CX48" s="134"/>
      <c r="CY48" s="139"/>
      <c r="CZ48" s="120">
        <v>34</v>
      </c>
      <c r="DA48" s="120" t="str">
        <f>IF(ISERROR(VLOOKUP(CZ48,①初期設定!$C$49:$N$96,4,FALSE)),"*",VLOOKUP(CZ48,①初期設定!$C$49:$N$96,4,FALSE))</f>
        <v>*</v>
      </c>
      <c r="DB48" s="120" t="str">
        <f>IF(ISERROR(VLOOKUP(CZ48,①初期設定!$Q$49:$AB$96,4,FALSE)),"*",VLOOKUP(CZ48,①初期設定!$Q$49:$AB$96,4,FALSE))</f>
        <v>*</v>
      </c>
      <c r="DC48" s="120" t="str">
        <f>IF(ISERROR(VLOOKUP(CZ48,①初期設定!$E$49:$N$96,2,FALSE)),"*",VLOOKUP(CZ48,①初期設定!$E$49:$N$96,2,FALSE))</f>
        <v>*</v>
      </c>
      <c r="DD48" s="120" t="str">
        <f>IF(ISERROR(VLOOKUP(CZ48,①初期設定!$S$49:$AB$96,2,FALSE)),"*",VLOOKUP(CZ48,①初期設定!$S$49:$AB$96,2,FALSE))</f>
        <v>*</v>
      </c>
      <c r="DE48" s="120" t="str">
        <f>IF(ISERROR(VLOOKUP(CZ48,①初期設定!$C$100:$Q$162,6,FALSE)),"*",VLOOKUP(CZ48,①初期設定!$C$100:$Q$162,6,FALSE))</f>
        <v>*</v>
      </c>
      <c r="DF48" s="120" t="str">
        <f>IF(ISERROR(VLOOKUP(CZ48,①初期設定!$T$100:$AH$162,6,FALSE)),"*",VLOOKUP(CZ48,①初期設定!$T$100:$AH$162,6,FALSE))</f>
        <v>*</v>
      </c>
      <c r="DG48" s="120" t="str">
        <f>IF(ISERROR(VLOOKUP(CZ48,①初期設定!$E$100:$Q$162,4,FALSE)),"*",VLOOKUP(CZ48,①初期設定!$E$100:$Q$162,4,FALSE))</f>
        <v>*</v>
      </c>
      <c r="DH48" s="120" t="str">
        <f>IF(ISERROR(VLOOKUP(CZ48,①初期設定!$V$100:$AH$162,4,FALSE)),"*",VLOOKUP(CZ48,①初期設定!$V$100:$AH$162,4,FALSE))</f>
        <v>*</v>
      </c>
      <c r="DI48" s="120" t="str">
        <f>IF(ISERROR(VLOOKUP(CZ48,①初期設定!$G$100:$Q$162,2,FALSE)),"*",VLOOKUP(CZ48,①初期設定!$G$100:$Q$162,2,FALSE))</f>
        <v>*</v>
      </c>
      <c r="DJ48" s="120" t="str">
        <f>IF(ISERROR(VLOOKUP(CZ48,①初期設定!$X$100:$AH$162,2,FALSE)),"*",VLOOKUP(CZ48,①初期設定!$X$100:$AH$162,2,FALSE))</f>
        <v>*</v>
      </c>
      <c r="DK48" s="139"/>
      <c r="DL48" s="139"/>
      <c r="DM48" s="137"/>
      <c r="DN48" s="137"/>
      <c r="DO48" s="137"/>
      <c r="DP48" s="137"/>
    </row>
    <row r="49" spans="1:120" ht="12" customHeight="1">
      <c r="A49" s="317">
        <v>36</v>
      </c>
      <c r="B49" s="318"/>
      <c r="C49" s="228"/>
      <c r="D49" s="225"/>
      <c r="E49" s="225"/>
      <c r="F49" s="225"/>
      <c r="G49" s="229"/>
      <c r="H49" s="313"/>
      <c r="I49" s="226"/>
      <c r="J49" s="228"/>
      <c r="K49" s="225"/>
      <c r="L49" s="225"/>
      <c r="M49" s="229"/>
      <c r="N49" s="313"/>
      <c r="O49" s="225"/>
      <c r="P49" s="225"/>
      <c r="Q49" s="225"/>
      <c r="R49" s="225"/>
      <c r="S49" s="225"/>
      <c r="T49" s="226"/>
      <c r="U49" s="228" t="str">
        <f t="shared" si="15"/>
        <v/>
      </c>
      <c r="V49" s="225"/>
      <c r="W49" s="225"/>
      <c r="X49" s="225"/>
      <c r="Y49" s="225"/>
      <c r="Z49" s="229"/>
      <c r="AA49" s="313"/>
      <c r="AB49" s="225"/>
      <c r="AC49" s="225"/>
      <c r="AD49" s="226"/>
      <c r="AE49" s="228"/>
      <c r="AF49" s="225"/>
      <c r="AG49" s="229"/>
      <c r="AH49" s="304"/>
      <c r="AI49" s="305"/>
      <c r="AJ49" s="305"/>
      <c r="AK49" s="305"/>
      <c r="AL49" s="305"/>
      <c r="AM49" s="305"/>
      <c r="AN49" s="157"/>
      <c r="AO49" s="158"/>
      <c r="AP49" s="159" t="str">
        <f t="shared" si="5"/>
        <v/>
      </c>
      <c r="AQ49" s="158"/>
      <c r="AR49" s="158"/>
      <c r="AS49" s="159" t="str">
        <f t="shared" si="6"/>
        <v/>
      </c>
      <c r="AT49" s="158"/>
      <c r="AU49" s="160"/>
      <c r="AV49" s="290"/>
      <c r="AW49" s="291"/>
      <c r="AX49" s="291"/>
      <c r="AY49" s="291"/>
      <c r="AZ49" s="291"/>
      <c r="BA49" s="291"/>
      <c r="BB49" s="165"/>
      <c r="BC49" s="166"/>
      <c r="BD49" s="167" t="str">
        <f t="shared" si="7"/>
        <v/>
      </c>
      <c r="BE49" s="166"/>
      <c r="BF49" s="166"/>
      <c r="BG49" s="167" t="str">
        <f t="shared" si="1"/>
        <v/>
      </c>
      <c r="BH49" s="166"/>
      <c r="BI49" s="168"/>
      <c r="BJ49" s="298"/>
      <c r="BK49" s="299"/>
      <c r="BL49" s="299"/>
      <c r="BM49" s="299"/>
      <c r="BN49" s="299"/>
      <c r="BO49" s="299"/>
      <c r="BP49" s="173"/>
      <c r="BQ49" s="174"/>
      <c r="BR49" s="175" t="str">
        <f t="shared" si="2"/>
        <v/>
      </c>
      <c r="BS49" s="174"/>
      <c r="BT49" s="174"/>
      <c r="BU49" s="175" t="str">
        <f t="shared" si="3"/>
        <v/>
      </c>
      <c r="BV49" s="174"/>
      <c r="BW49" s="176"/>
      <c r="BX49" s="228"/>
      <c r="BY49" s="225"/>
      <c r="BZ49" s="229"/>
      <c r="CA49" s="323"/>
      <c r="CB49" s="324"/>
      <c r="CC49" s="325"/>
      <c r="CF49" s="100" t="str">
        <f t="shared" si="8"/>
        <v>400R</v>
      </c>
      <c r="CG49" s="100" t="str">
        <f t="shared" si="9"/>
        <v>MR</v>
      </c>
      <c r="CH49" s="76">
        <f t="shared" si="10"/>
        <v>0</v>
      </c>
      <c r="CI49" s="114" t="str">
        <f t="shared" si="11"/>
        <v>小学種目</v>
      </c>
      <c r="CJ49" s="114">
        <f t="shared" si="12"/>
        <v>0</v>
      </c>
      <c r="CK49" s="114">
        <f t="shared" si="13"/>
        <v>0</v>
      </c>
      <c r="CL49" s="114">
        <f t="shared" si="14"/>
        <v>0</v>
      </c>
      <c r="CM49" s="114" t="str">
        <f t="shared" si="4"/>
        <v>小学0</v>
      </c>
      <c r="CP49" s="135"/>
      <c r="CQ49" s="135" t="s">
        <v>215</v>
      </c>
      <c r="CR49" s="123"/>
      <c r="CS49" s="123"/>
      <c r="CT49" s="123"/>
      <c r="CU49" s="134"/>
      <c r="CV49" s="134"/>
      <c r="CW49" s="120">
        <v>2004</v>
      </c>
      <c r="CX49" s="134"/>
      <c r="CY49" s="139"/>
      <c r="CZ49" s="120">
        <v>35</v>
      </c>
      <c r="DA49" s="120" t="str">
        <f>IF(ISERROR(VLOOKUP(CZ49,①初期設定!$C$49:$N$96,4,FALSE)),"*",VLOOKUP(CZ49,①初期設定!$C$49:$N$96,4,FALSE))</f>
        <v>*</v>
      </c>
      <c r="DB49" s="120" t="str">
        <f>IF(ISERROR(VLOOKUP(CZ49,①初期設定!$Q$49:$AB$96,4,FALSE)),"*",VLOOKUP(CZ49,①初期設定!$Q$49:$AB$96,4,FALSE))</f>
        <v>*</v>
      </c>
      <c r="DC49" s="120" t="str">
        <f>IF(ISERROR(VLOOKUP(CZ49,①初期設定!$E$49:$N$96,2,FALSE)),"*",VLOOKUP(CZ49,①初期設定!$E$49:$N$96,2,FALSE))</f>
        <v>*</v>
      </c>
      <c r="DD49" s="120" t="str">
        <f>IF(ISERROR(VLOOKUP(CZ49,①初期設定!$S$49:$AB$96,2,FALSE)),"*",VLOOKUP(CZ49,①初期設定!$S$49:$AB$96,2,FALSE))</f>
        <v>*</v>
      </c>
      <c r="DE49" s="120" t="str">
        <f>IF(ISERROR(VLOOKUP(CZ49,①初期設定!$C$100:$Q$162,6,FALSE)),"*",VLOOKUP(CZ49,①初期設定!$C$100:$Q$162,6,FALSE))</f>
        <v>*</v>
      </c>
      <c r="DF49" s="120" t="str">
        <f>IF(ISERROR(VLOOKUP(CZ49,①初期設定!$T$100:$AH$162,6,FALSE)),"*",VLOOKUP(CZ49,①初期設定!$T$100:$AH$162,6,FALSE))</f>
        <v>*</v>
      </c>
      <c r="DG49" s="120" t="str">
        <f>IF(ISERROR(VLOOKUP(CZ49,①初期設定!$E$100:$Q$162,4,FALSE)),"*",VLOOKUP(CZ49,①初期設定!$E$100:$Q$162,4,FALSE))</f>
        <v>*</v>
      </c>
      <c r="DH49" s="120" t="str">
        <f>IF(ISERROR(VLOOKUP(CZ49,①初期設定!$V$100:$AH$162,4,FALSE)),"*",VLOOKUP(CZ49,①初期設定!$V$100:$AH$162,4,FALSE))</f>
        <v>*</v>
      </c>
      <c r="DI49" s="120" t="str">
        <f>IF(ISERROR(VLOOKUP(CZ49,①初期設定!$G$100:$Q$162,2,FALSE)),"*",VLOOKUP(CZ49,①初期設定!$G$100:$Q$162,2,FALSE))</f>
        <v>*</v>
      </c>
      <c r="DJ49" s="120" t="str">
        <f>IF(ISERROR(VLOOKUP(CZ49,①初期設定!$X$100:$AH$162,2,FALSE)),"*",VLOOKUP(CZ49,①初期設定!$X$100:$AH$162,2,FALSE))</f>
        <v>*</v>
      </c>
      <c r="DK49" s="139"/>
      <c r="DL49" s="139"/>
      <c r="DM49" s="137"/>
      <c r="DN49" s="137"/>
      <c r="DO49" s="137"/>
      <c r="DP49" s="137"/>
    </row>
    <row r="50" spans="1:120" ht="12" customHeight="1">
      <c r="A50" s="317">
        <v>37</v>
      </c>
      <c r="B50" s="318"/>
      <c r="C50" s="228"/>
      <c r="D50" s="225"/>
      <c r="E50" s="225"/>
      <c r="F50" s="225"/>
      <c r="G50" s="229"/>
      <c r="H50" s="313"/>
      <c r="I50" s="226"/>
      <c r="J50" s="228"/>
      <c r="K50" s="225"/>
      <c r="L50" s="225"/>
      <c r="M50" s="229"/>
      <c r="N50" s="313"/>
      <c r="O50" s="225"/>
      <c r="P50" s="225"/>
      <c r="Q50" s="225"/>
      <c r="R50" s="225"/>
      <c r="S50" s="225"/>
      <c r="T50" s="226"/>
      <c r="U50" s="228"/>
      <c r="V50" s="225"/>
      <c r="W50" s="225"/>
      <c r="X50" s="225"/>
      <c r="Y50" s="225"/>
      <c r="Z50" s="229"/>
      <c r="AA50" s="313"/>
      <c r="AB50" s="225"/>
      <c r="AC50" s="225"/>
      <c r="AD50" s="226"/>
      <c r="AE50" s="228"/>
      <c r="AF50" s="225"/>
      <c r="AG50" s="229"/>
      <c r="AH50" s="304"/>
      <c r="AI50" s="305"/>
      <c r="AJ50" s="305"/>
      <c r="AK50" s="305"/>
      <c r="AL50" s="305"/>
      <c r="AM50" s="305"/>
      <c r="AN50" s="157"/>
      <c r="AO50" s="158"/>
      <c r="AP50" s="159" t="str">
        <f t="shared" si="5"/>
        <v/>
      </c>
      <c r="AQ50" s="158"/>
      <c r="AR50" s="158"/>
      <c r="AS50" s="159" t="str">
        <f t="shared" si="6"/>
        <v/>
      </c>
      <c r="AT50" s="158"/>
      <c r="AU50" s="160"/>
      <c r="AV50" s="290"/>
      <c r="AW50" s="291"/>
      <c r="AX50" s="291"/>
      <c r="AY50" s="291"/>
      <c r="AZ50" s="291"/>
      <c r="BA50" s="291"/>
      <c r="BB50" s="165"/>
      <c r="BC50" s="166"/>
      <c r="BD50" s="167" t="str">
        <f t="shared" si="7"/>
        <v/>
      </c>
      <c r="BE50" s="166"/>
      <c r="BF50" s="166"/>
      <c r="BG50" s="167" t="str">
        <f t="shared" si="1"/>
        <v/>
      </c>
      <c r="BH50" s="166"/>
      <c r="BI50" s="168"/>
      <c r="BJ50" s="298"/>
      <c r="BK50" s="299"/>
      <c r="BL50" s="299"/>
      <c r="BM50" s="299"/>
      <c r="BN50" s="299"/>
      <c r="BO50" s="299"/>
      <c r="BP50" s="173"/>
      <c r="BQ50" s="174"/>
      <c r="BR50" s="175" t="str">
        <f t="shared" si="2"/>
        <v/>
      </c>
      <c r="BS50" s="174"/>
      <c r="BT50" s="174"/>
      <c r="BU50" s="175" t="str">
        <f t="shared" si="3"/>
        <v/>
      </c>
      <c r="BV50" s="174"/>
      <c r="BW50" s="176"/>
      <c r="BX50" s="228"/>
      <c r="BY50" s="225"/>
      <c r="BZ50" s="229"/>
      <c r="CA50" s="323"/>
      <c r="CB50" s="324"/>
      <c r="CC50" s="325"/>
      <c r="CF50" s="100" t="str">
        <f t="shared" si="8"/>
        <v>400R</v>
      </c>
      <c r="CG50" s="100" t="str">
        <f t="shared" si="9"/>
        <v>MR</v>
      </c>
      <c r="CH50" s="76">
        <f t="shared" si="10"/>
        <v>0</v>
      </c>
      <c r="CI50" s="114" t="str">
        <f t="shared" si="11"/>
        <v>小学種目</v>
      </c>
      <c r="CJ50" s="114">
        <f t="shared" si="12"/>
        <v>0</v>
      </c>
      <c r="CK50" s="114">
        <f t="shared" si="13"/>
        <v>0</v>
      </c>
      <c r="CL50" s="114">
        <f t="shared" si="14"/>
        <v>0</v>
      </c>
      <c r="CM50" s="114" t="str">
        <f t="shared" si="4"/>
        <v>小学0</v>
      </c>
      <c r="CP50" s="135"/>
      <c r="CQ50" s="123" t="s">
        <v>216</v>
      </c>
      <c r="CR50" s="123"/>
      <c r="CS50" s="123"/>
      <c r="CT50" s="123"/>
      <c r="CU50" s="134"/>
      <c r="CV50" s="134"/>
      <c r="CW50" s="120">
        <v>2005</v>
      </c>
      <c r="CX50" s="134"/>
      <c r="CY50" s="139"/>
      <c r="CZ50" s="121">
        <v>36</v>
      </c>
      <c r="DA50" s="121" t="str">
        <f>IF(ISERROR(VLOOKUP(CZ50,①初期設定!$C$49:$N$96,4,FALSE)),"*",VLOOKUP(CZ50,①初期設定!$C$49:$N$96,4,FALSE))</f>
        <v>*</v>
      </c>
      <c r="DB50" s="121" t="str">
        <f>IF(ISERROR(VLOOKUP(CZ50,①初期設定!$Q$49:$AB$96,4,FALSE)),"*",VLOOKUP(CZ50,①初期設定!$Q$49:$AB$96,4,FALSE))</f>
        <v>*</v>
      </c>
      <c r="DC50" s="121" t="str">
        <f>IF(ISERROR(VLOOKUP(CZ50,①初期設定!$E$49:$N$96,2,FALSE)),"*",VLOOKUP(CZ50,①初期設定!$E$49:$N$96,2,FALSE))</f>
        <v>*</v>
      </c>
      <c r="DD50" s="121" t="str">
        <f>IF(ISERROR(VLOOKUP(CZ50,①初期設定!$S$49:$AB$96,2,FALSE)),"*",VLOOKUP(CZ50,①初期設定!$S$49:$AB$96,2,FALSE))</f>
        <v>*</v>
      </c>
      <c r="DE50" s="121" t="str">
        <f>IF(ISERROR(VLOOKUP(CZ50,①初期設定!$C$100:$Q$162,6,FALSE)),"*",VLOOKUP(CZ50,①初期設定!$C$100:$Q$162,6,FALSE))</f>
        <v>*</v>
      </c>
      <c r="DF50" s="121" t="str">
        <f>IF(ISERROR(VLOOKUP(CZ50,①初期設定!$T$100:$AH$162,6,FALSE)),"*",VLOOKUP(CZ50,①初期設定!$T$100:$AH$162,6,FALSE))</f>
        <v>*</v>
      </c>
      <c r="DG50" s="121" t="str">
        <f>IF(ISERROR(VLOOKUP(CZ50,①初期設定!$E$100:$Q$162,4,FALSE)),"*",VLOOKUP(CZ50,①初期設定!$E$100:$Q$162,4,FALSE))</f>
        <v>*</v>
      </c>
      <c r="DH50" s="121" t="str">
        <f>IF(ISERROR(VLOOKUP(CZ50,①初期設定!$V$100:$AH$162,4,FALSE)),"*",VLOOKUP(CZ50,①初期設定!$V$100:$AH$162,4,FALSE))</f>
        <v>*</v>
      </c>
      <c r="DI50" s="121" t="str">
        <f>IF(ISERROR(VLOOKUP(CZ50,①初期設定!$G$100:$Q$162,2,FALSE)),"*",VLOOKUP(CZ50,①初期設定!$G$100:$Q$162,2,FALSE))</f>
        <v>*</v>
      </c>
      <c r="DJ50" s="121" t="str">
        <f>IF(ISERROR(VLOOKUP(CZ50,①初期設定!$X$100:$AH$162,2,FALSE)),"*",VLOOKUP(CZ50,①初期設定!$X$100:$AH$162,2,FALSE))</f>
        <v>*</v>
      </c>
      <c r="DK50" s="139"/>
      <c r="DL50" s="139"/>
      <c r="DM50" s="137"/>
      <c r="DN50" s="137"/>
      <c r="DO50" s="137"/>
      <c r="DP50" s="137"/>
    </row>
    <row r="51" spans="1:120" ht="12" customHeight="1">
      <c r="A51" s="317">
        <v>38</v>
      </c>
      <c r="B51" s="318"/>
      <c r="C51" s="228"/>
      <c r="D51" s="225"/>
      <c r="E51" s="225"/>
      <c r="F51" s="225"/>
      <c r="G51" s="229"/>
      <c r="H51" s="313"/>
      <c r="I51" s="226"/>
      <c r="J51" s="228"/>
      <c r="K51" s="225"/>
      <c r="L51" s="225"/>
      <c r="M51" s="229"/>
      <c r="N51" s="313"/>
      <c r="O51" s="225"/>
      <c r="P51" s="225"/>
      <c r="Q51" s="225"/>
      <c r="R51" s="225"/>
      <c r="S51" s="225"/>
      <c r="T51" s="226"/>
      <c r="U51" s="228"/>
      <c r="V51" s="225"/>
      <c r="W51" s="225"/>
      <c r="X51" s="225"/>
      <c r="Y51" s="225"/>
      <c r="Z51" s="229"/>
      <c r="AA51" s="313"/>
      <c r="AB51" s="225"/>
      <c r="AC51" s="225"/>
      <c r="AD51" s="226"/>
      <c r="AE51" s="228"/>
      <c r="AF51" s="225"/>
      <c r="AG51" s="229"/>
      <c r="AH51" s="304"/>
      <c r="AI51" s="305"/>
      <c r="AJ51" s="305"/>
      <c r="AK51" s="305"/>
      <c r="AL51" s="305"/>
      <c r="AM51" s="305"/>
      <c r="AN51" s="157"/>
      <c r="AO51" s="158"/>
      <c r="AP51" s="159" t="str">
        <f t="shared" si="5"/>
        <v/>
      </c>
      <c r="AQ51" s="158"/>
      <c r="AR51" s="158"/>
      <c r="AS51" s="159" t="str">
        <f t="shared" si="6"/>
        <v/>
      </c>
      <c r="AT51" s="158"/>
      <c r="AU51" s="160"/>
      <c r="AV51" s="290"/>
      <c r="AW51" s="291"/>
      <c r="AX51" s="291"/>
      <c r="AY51" s="291"/>
      <c r="AZ51" s="291"/>
      <c r="BA51" s="291"/>
      <c r="BB51" s="165"/>
      <c r="BC51" s="166"/>
      <c r="BD51" s="167" t="str">
        <f t="shared" si="7"/>
        <v/>
      </c>
      <c r="BE51" s="166"/>
      <c r="BF51" s="166"/>
      <c r="BG51" s="167" t="str">
        <f t="shared" si="1"/>
        <v/>
      </c>
      <c r="BH51" s="166"/>
      <c r="BI51" s="168"/>
      <c r="BJ51" s="298"/>
      <c r="BK51" s="299"/>
      <c r="BL51" s="299"/>
      <c r="BM51" s="299"/>
      <c r="BN51" s="299"/>
      <c r="BO51" s="299"/>
      <c r="BP51" s="173"/>
      <c r="BQ51" s="174"/>
      <c r="BR51" s="175" t="str">
        <f t="shared" si="2"/>
        <v/>
      </c>
      <c r="BS51" s="174"/>
      <c r="BT51" s="174"/>
      <c r="BU51" s="175" t="str">
        <f t="shared" si="3"/>
        <v/>
      </c>
      <c r="BV51" s="174"/>
      <c r="BW51" s="176"/>
      <c r="BX51" s="228"/>
      <c r="BY51" s="225"/>
      <c r="BZ51" s="229"/>
      <c r="CA51" s="323"/>
      <c r="CB51" s="324"/>
      <c r="CC51" s="325"/>
      <c r="CF51" s="100" t="str">
        <f t="shared" si="8"/>
        <v>400R</v>
      </c>
      <c r="CG51" s="100" t="str">
        <f t="shared" si="9"/>
        <v>MR</v>
      </c>
      <c r="CH51" s="76">
        <f t="shared" si="10"/>
        <v>0</v>
      </c>
      <c r="CI51" s="114" t="str">
        <f t="shared" si="11"/>
        <v>小学種目</v>
      </c>
      <c r="CJ51" s="114">
        <f t="shared" si="12"/>
        <v>0</v>
      </c>
      <c r="CK51" s="114">
        <f t="shared" si="13"/>
        <v>0</v>
      </c>
      <c r="CL51" s="114">
        <f t="shared" si="14"/>
        <v>0</v>
      </c>
      <c r="CM51" s="114" t="str">
        <f t="shared" si="4"/>
        <v>小学0</v>
      </c>
      <c r="CP51" s="135"/>
      <c r="CQ51" s="123" t="s">
        <v>217</v>
      </c>
      <c r="CR51" s="123"/>
      <c r="CS51" s="123"/>
      <c r="CT51" s="123"/>
      <c r="CU51" s="134"/>
      <c r="CV51" s="134"/>
      <c r="CW51" s="120">
        <v>2006</v>
      </c>
      <c r="CX51" s="134"/>
      <c r="CY51" s="139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9"/>
      <c r="DL51" s="139"/>
      <c r="DM51" s="137"/>
      <c r="DN51" s="137"/>
      <c r="DO51" s="137"/>
      <c r="DP51" s="137"/>
    </row>
    <row r="52" spans="1:120" ht="12" customHeight="1">
      <c r="A52" s="317">
        <v>39</v>
      </c>
      <c r="B52" s="318"/>
      <c r="C52" s="228"/>
      <c r="D52" s="225"/>
      <c r="E52" s="225"/>
      <c r="F52" s="225"/>
      <c r="G52" s="229"/>
      <c r="H52" s="313"/>
      <c r="I52" s="226"/>
      <c r="J52" s="228"/>
      <c r="K52" s="225"/>
      <c r="L52" s="225"/>
      <c r="M52" s="229"/>
      <c r="N52" s="313"/>
      <c r="O52" s="225"/>
      <c r="P52" s="225"/>
      <c r="Q52" s="225"/>
      <c r="R52" s="225"/>
      <c r="S52" s="225"/>
      <c r="T52" s="226"/>
      <c r="U52" s="228"/>
      <c r="V52" s="225"/>
      <c r="W52" s="225"/>
      <c r="X52" s="225"/>
      <c r="Y52" s="225"/>
      <c r="Z52" s="229"/>
      <c r="AA52" s="313"/>
      <c r="AB52" s="225"/>
      <c r="AC52" s="225"/>
      <c r="AD52" s="226"/>
      <c r="AE52" s="228"/>
      <c r="AF52" s="225"/>
      <c r="AG52" s="229"/>
      <c r="AH52" s="304"/>
      <c r="AI52" s="305"/>
      <c r="AJ52" s="305"/>
      <c r="AK52" s="305"/>
      <c r="AL52" s="305"/>
      <c r="AM52" s="305"/>
      <c r="AN52" s="157"/>
      <c r="AO52" s="158"/>
      <c r="AP52" s="159" t="str">
        <f t="shared" si="5"/>
        <v/>
      </c>
      <c r="AQ52" s="158"/>
      <c r="AR52" s="158"/>
      <c r="AS52" s="159" t="str">
        <f t="shared" si="6"/>
        <v/>
      </c>
      <c r="AT52" s="158"/>
      <c r="AU52" s="160"/>
      <c r="AV52" s="290"/>
      <c r="AW52" s="291"/>
      <c r="AX52" s="291"/>
      <c r="AY52" s="291"/>
      <c r="AZ52" s="291"/>
      <c r="BA52" s="291"/>
      <c r="BB52" s="165"/>
      <c r="BC52" s="166"/>
      <c r="BD52" s="167" t="str">
        <f t="shared" si="7"/>
        <v/>
      </c>
      <c r="BE52" s="166"/>
      <c r="BF52" s="166"/>
      <c r="BG52" s="167" t="str">
        <f t="shared" si="1"/>
        <v/>
      </c>
      <c r="BH52" s="166"/>
      <c r="BI52" s="168"/>
      <c r="BJ52" s="298"/>
      <c r="BK52" s="299"/>
      <c r="BL52" s="299"/>
      <c r="BM52" s="299"/>
      <c r="BN52" s="299"/>
      <c r="BO52" s="299"/>
      <c r="BP52" s="173"/>
      <c r="BQ52" s="174"/>
      <c r="BR52" s="175" t="str">
        <f t="shared" si="2"/>
        <v/>
      </c>
      <c r="BS52" s="174"/>
      <c r="BT52" s="174"/>
      <c r="BU52" s="175" t="str">
        <f t="shared" si="3"/>
        <v/>
      </c>
      <c r="BV52" s="174"/>
      <c r="BW52" s="176"/>
      <c r="BX52" s="228"/>
      <c r="BY52" s="225"/>
      <c r="BZ52" s="229"/>
      <c r="CA52" s="323"/>
      <c r="CB52" s="324"/>
      <c r="CC52" s="325"/>
      <c r="CF52" s="100" t="str">
        <f t="shared" si="8"/>
        <v>400R</v>
      </c>
      <c r="CG52" s="100" t="str">
        <f t="shared" si="9"/>
        <v>MR</v>
      </c>
      <c r="CH52" s="76">
        <f t="shared" si="10"/>
        <v>0</v>
      </c>
      <c r="CI52" s="114" t="str">
        <f t="shared" si="11"/>
        <v>小学種目</v>
      </c>
      <c r="CJ52" s="114">
        <f t="shared" si="12"/>
        <v>0</v>
      </c>
      <c r="CK52" s="114">
        <f t="shared" si="13"/>
        <v>0</v>
      </c>
      <c r="CL52" s="114">
        <f t="shared" si="14"/>
        <v>0</v>
      </c>
      <c r="CM52" s="114" t="str">
        <f t="shared" si="4"/>
        <v>小学0</v>
      </c>
      <c r="CP52" s="135"/>
      <c r="CQ52" s="135" t="s">
        <v>218</v>
      </c>
      <c r="CR52" s="135"/>
      <c r="CS52" s="135"/>
      <c r="CT52" s="135"/>
      <c r="CU52" s="134"/>
      <c r="CV52" s="134"/>
      <c r="CW52" s="120">
        <v>2007</v>
      </c>
      <c r="CX52" s="134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7"/>
      <c r="DN52" s="137"/>
      <c r="DO52" s="137"/>
      <c r="DP52" s="137"/>
    </row>
    <row r="53" spans="1:120" ht="12" customHeight="1" thickBot="1">
      <c r="A53" s="319">
        <v>40</v>
      </c>
      <c r="B53" s="320"/>
      <c r="C53" s="308"/>
      <c r="D53" s="309"/>
      <c r="E53" s="309"/>
      <c r="F53" s="309"/>
      <c r="G53" s="310"/>
      <c r="H53" s="314"/>
      <c r="I53" s="315"/>
      <c r="J53" s="308"/>
      <c r="K53" s="309"/>
      <c r="L53" s="309"/>
      <c r="M53" s="310"/>
      <c r="N53" s="314"/>
      <c r="O53" s="309"/>
      <c r="P53" s="309"/>
      <c r="Q53" s="309"/>
      <c r="R53" s="309"/>
      <c r="S53" s="309"/>
      <c r="T53" s="315"/>
      <c r="U53" s="308"/>
      <c r="V53" s="309"/>
      <c r="W53" s="309"/>
      <c r="X53" s="309"/>
      <c r="Y53" s="309"/>
      <c r="Z53" s="310"/>
      <c r="AA53" s="314"/>
      <c r="AB53" s="309"/>
      <c r="AC53" s="309"/>
      <c r="AD53" s="315"/>
      <c r="AE53" s="308"/>
      <c r="AF53" s="309"/>
      <c r="AG53" s="310"/>
      <c r="AH53" s="306"/>
      <c r="AI53" s="307"/>
      <c r="AJ53" s="307"/>
      <c r="AK53" s="307"/>
      <c r="AL53" s="307"/>
      <c r="AM53" s="307"/>
      <c r="AN53" s="161"/>
      <c r="AO53" s="162"/>
      <c r="AP53" s="163" t="str">
        <f t="shared" si="5"/>
        <v/>
      </c>
      <c r="AQ53" s="162"/>
      <c r="AR53" s="162"/>
      <c r="AS53" s="163" t="str">
        <f t="shared" si="6"/>
        <v/>
      </c>
      <c r="AT53" s="162"/>
      <c r="AU53" s="164"/>
      <c r="AV53" s="292"/>
      <c r="AW53" s="293"/>
      <c r="AX53" s="293"/>
      <c r="AY53" s="293"/>
      <c r="AZ53" s="293"/>
      <c r="BA53" s="293"/>
      <c r="BB53" s="169"/>
      <c r="BC53" s="170"/>
      <c r="BD53" s="171" t="str">
        <f t="shared" si="7"/>
        <v/>
      </c>
      <c r="BE53" s="170"/>
      <c r="BF53" s="170"/>
      <c r="BG53" s="171" t="str">
        <f t="shared" si="1"/>
        <v/>
      </c>
      <c r="BH53" s="170"/>
      <c r="BI53" s="172"/>
      <c r="BJ53" s="300"/>
      <c r="BK53" s="301"/>
      <c r="BL53" s="301"/>
      <c r="BM53" s="301"/>
      <c r="BN53" s="301"/>
      <c r="BO53" s="301"/>
      <c r="BP53" s="177"/>
      <c r="BQ53" s="178"/>
      <c r="BR53" s="179" t="str">
        <f t="shared" si="2"/>
        <v/>
      </c>
      <c r="BS53" s="178"/>
      <c r="BT53" s="178"/>
      <c r="BU53" s="179" t="str">
        <f t="shared" si="3"/>
        <v/>
      </c>
      <c r="BV53" s="178"/>
      <c r="BW53" s="180"/>
      <c r="BX53" s="308"/>
      <c r="BY53" s="309"/>
      <c r="BZ53" s="310"/>
      <c r="CA53" s="326"/>
      <c r="CB53" s="327"/>
      <c r="CC53" s="328"/>
      <c r="CF53" s="100" t="str">
        <f t="shared" si="8"/>
        <v>400R</v>
      </c>
      <c r="CG53" s="100" t="str">
        <f t="shared" si="9"/>
        <v>MR</v>
      </c>
      <c r="CH53" s="76">
        <f t="shared" si="10"/>
        <v>0</v>
      </c>
      <c r="CI53" s="114" t="str">
        <f t="shared" si="11"/>
        <v>小学種目</v>
      </c>
      <c r="CJ53" s="114">
        <f t="shared" si="12"/>
        <v>0</v>
      </c>
      <c r="CK53" s="114">
        <f t="shared" si="13"/>
        <v>0</v>
      </c>
      <c r="CL53" s="114">
        <f t="shared" si="14"/>
        <v>0</v>
      </c>
      <c r="CM53" s="114" t="str">
        <f t="shared" si="4"/>
        <v>小学0</v>
      </c>
      <c r="CP53" s="135"/>
      <c r="CQ53" s="135" t="s">
        <v>219</v>
      </c>
      <c r="CR53" s="135"/>
      <c r="CS53" s="135"/>
      <c r="CT53" s="135"/>
      <c r="CU53" s="134"/>
      <c r="CV53" s="134"/>
      <c r="CW53" s="120">
        <v>2008</v>
      </c>
      <c r="CX53" s="134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7"/>
      <c r="DN53" s="137"/>
      <c r="DO53" s="137"/>
      <c r="DP53" s="137"/>
    </row>
    <row r="54" spans="1:120" ht="11.25" customHeight="1">
      <c r="A54" s="10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54"/>
      <c r="Q54" s="54"/>
      <c r="R54" s="54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54"/>
      <c r="AI54" s="68"/>
      <c r="AJ54" s="54"/>
      <c r="AK54" s="54"/>
      <c r="AL54" s="54"/>
      <c r="AM54" s="54"/>
      <c r="AN54" s="69"/>
      <c r="AO54" s="69"/>
      <c r="AP54" s="70"/>
      <c r="AQ54" s="69"/>
      <c r="AR54" s="69"/>
      <c r="AS54" s="70"/>
      <c r="AT54" s="69"/>
      <c r="AU54" s="69"/>
      <c r="AV54" s="54"/>
      <c r="AW54" s="69"/>
      <c r="AX54" s="69"/>
      <c r="AY54" s="70"/>
      <c r="AZ54" s="69"/>
      <c r="BA54" s="69"/>
      <c r="BB54" s="70"/>
      <c r="BC54" s="69"/>
      <c r="BD54" s="69"/>
      <c r="BE54" s="7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70"/>
      <c r="BQ54" s="70"/>
      <c r="BR54" s="70"/>
      <c r="BS54" s="70"/>
      <c r="BT54" s="70"/>
      <c r="BU54" s="70"/>
      <c r="BV54" s="70"/>
      <c r="BW54" s="70"/>
      <c r="BX54" s="92"/>
      <c r="BY54" s="92"/>
      <c r="BZ54" s="92"/>
      <c r="CA54" s="92"/>
      <c r="CB54" s="92"/>
      <c r="CC54" s="92"/>
      <c r="CP54" s="135"/>
      <c r="CQ54" s="135" t="s">
        <v>220</v>
      </c>
      <c r="CR54" s="135"/>
      <c r="CS54" s="135"/>
      <c r="CT54" s="135"/>
      <c r="CU54" s="134"/>
      <c r="CV54" s="134"/>
      <c r="CW54" s="120">
        <v>2009</v>
      </c>
      <c r="CX54" s="134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7"/>
      <c r="DN54" s="137"/>
      <c r="DO54" s="137"/>
      <c r="DP54" s="137"/>
    </row>
    <row r="55" spans="1:120" ht="11.25" hidden="1" customHeight="1">
      <c r="A55" s="10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54"/>
      <c r="Q55" s="54"/>
      <c r="R55" s="54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54"/>
      <c r="AI55" s="68"/>
      <c r="AJ55" s="54"/>
      <c r="AK55" s="54"/>
      <c r="AL55" s="54"/>
      <c r="AM55" s="54"/>
      <c r="AN55" s="69"/>
      <c r="AO55" s="69"/>
      <c r="AP55" s="70"/>
      <c r="AQ55" s="69"/>
      <c r="AR55" s="69"/>
      <c r="AS55" s="70"/>
      <c r="AT55" s="69"/>
      <c r="AU55" s="69"/>
      <c r="AV55" s="54"/>
      <c r="AW55" s="69"/>
      <c r="AX55" s="69"/>
      <c r="AY55" s="70"/>
      <c r="AZ55" s="69"/>
      <c r="BA55" s="69"/>
      <c r="BB55" s="70"/>
      <c r="BC55" s="69"/>
      <c r="BD55" s="69"/>
      <c r="BE55" s="7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70"/>
      <c r="BQ55" s="70"/>
      <c r="BR55" s="70"/>
      <c r="BS55" s="70"/>
      <c r="BT55" s="70"/>
      <c r="BU55" s="70"/>
      <c r="BV55" s="70"/>
      <c r="BW55" s="70"/>
      <c r="BX55" s="92"/>
      <c r="BY55" s="92"/>
      <c r="BZ55" s="92"/>
      <c r="CA55" s="92"/>
      <c r="CB55" s="92"/>
      <c r="CC55" s="92"/>
      <c r="CP55" s="135"/>
      <c r="CQ55" s="135" t="s">
        <v>221</v>
      </c>
      <c r="CR55" s="135"/>
      <c r="CS55" s="135"/>
      <c r="CT55" s="135"/>
      <c r="CU55" s="134"/>
      <c r="CV55" s="134"/>
      <c r="CW55" s="120">
        <v>2010</v>
      </c>
      <c r="CX55" s="134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7"/>
      <c r="DN55" s="137"/>
      <c r="DO55" s="137"/>
      <c r="DP55" s="137"/>
    </row>
    <row r="56" spans="1:120" ht="11.25" hidden="1" customHeight="1">
      <c r="A56" s="10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54"/>
      <c r="Q56" s="54"/>
      <c r="R56" s="54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54"/>
      <c r="AI56" s="68"/>
      <c r="AJ56" s="54"/>
      <c r="AK56" s="54"/>
      <c r="AL56" s="54"/>
      <c r="AM56" s="54"/>
      <c r="AN56" s="69"/>
      <c r="AO56" s="69"/>
      <c r="AP56" s="70"/>
      <c r="AQ56" s="69"/>
      <c r="AR56" s="69"/>
      <c r="AS56" s="70"/>
      <c r="AT56" s="69"/>
      <c r="AU56" s="69"/>
      <c r="AV56" s="54"/>
      <c r="AW56" s="69"/>
      <c r="AX56" s="69"/>
      <c r="AY56" s="70"/>
      <c r="AZ56" s="69"/>
      <c r="BI56" s="20"/>
      <c r="BJ56" s="20"/>
      <c r="BK56" s="20"/>
      <c r="BL56" s="20"/>
      <c r="BM56" s="20"/>
      <c r="BN56" s="20"/>
      <c r="BO56" s="20"/>
      <c r="BP56" s="70"/>
      <c r="BQ56" s="70"/>
      <c r="BR56" s="70"/>
      <c r="BS56" s="70"/>
      <c r="BT56" s="70"/>
      <c r="BU56" s="70"/>
      <c r="BV56" s="70"/>
      <c r="BW56" s="70"/>
      <c r="BX56" s="92"/>
      <c r="BY56" s="92"/>
      <c r="BZ56" s="92"/>
      <c r="CA56" s="92"/>
      <c r="CB56" s="92"/>
      <c r="CC56" s="92"/>
      <c r="CP56" s="135"/>
      <c r="CQ56" s="135" t="s">
        <v>311</v>
      </c>
      <c r="CR56" s="135"/>
      <c r="CS56" s="135"/>
      <c r="CT56" s="135"/>
      <c r="CU56" s="134"/>
      <c r="CV56" s="134"/>
      <c r="CW56" s="120">
        <v>2011</v>
      </c>
      <c r="CX56" s="134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</row>
    <row r="57" spans="1:120" ht="11.25" hidden="1" customHeight="1">
      <c r="A57" s="10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4"/>
      <c r="Q57" s="54"/>
      <c r="R57" s="54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54"/>
      <c r="AI57" s="68"/>
      <c r="AJ57" s="54"/>
      <c r="AK57" s="54"/>
      <c r="AL57" s="54"/>
      <c r="AM57" s="54"/>
      <c r="AN57" s="69"/>
      <c r="AO57" s="69"/>
      <c r="AP57" s="70"/>
      <c r="AQ57" s="69"/>
      <c r="AR57" s="69"/>
      <c r="AS57" s="70"/>
      <c r="AT57" s="69"/>
      <c r="AU57" s="69"/>
      <c r="AV57" s="54"/>
      <c r="AW57" s="69"/>
      <c r="AX57" s="69"/>
      <c r="AY57" s="70"/>
      <c r="AZ57" s="69"/>
      <c r="BI57" s="20"/>
      <c r="BJ57" s="20"/>
      <c r="BK57" s="20"/>
      <c r="BL57" s="20"/>
      <c r="BM57" s="20"/>
      <c r="BN57" s="20"/>
      <c r="BO57" s="20"/>
      <c r="BP57" s="70"/>
      <c r="BQ57" s="70"/>
      <c r="BR57" s="70"/>
      <c r="BS57" s="70"/>
      <c r="BT57" s="70"/>
      <c r="BU57" s="70"/>
      <c r="BV57" s="70"/>
      <c r="BW57" s="70"/>
      <c r="BX57" s="92"/>
      <c r="BY57" s="92"/>
      <c r="BZ57" s="92"/>
      <c r="CA57" s="92"/>
      <c r="CB57" s="92"/>
      <c r="CC57" s="92"/>
      <c r="CP57" s="135"/>
      <c r="CQ57" s="135"/>
      <c r="CR57" s="135"/>
      <c r="CS57" s="135"/>
      <c r="CT57" s="135"/>
      <c r="CU57" s="134"/>
      <c r="CV57" s="134"/>
      <c r="CW57" s="120">
        <v>2012</v>
      </c>
      <c r="CX57" s="134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</row>
    <row r="58" spans="1:120" ht="11.25" hidden="1" customHeight="1">
      <c r="A58" s="10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4"/>
      <c r="Q58" s="54"/>
      <c r="R58" s="54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54"/>
      <c r="AI58" s="68"/>
      <c r="AJ58" s="54"/>
      <c r="AK58" s="54"/>
      <c r="AL58" s="54"/>
      <c r="AM58" s="54"/>
      <c r="AN58" s="69"/>
      <c r="AO58" s="69"/>
      <c r="AP58" s="70"/>
      <c r="AQ58" s="69"/>
      <c r="AR58" s="69"/>
      <c r="AS58" s="70"/>
      <c r="AT58" s="69"/>
      <c r="AU58" s="69"/>
      <c r="AV58" s="54"/>
      <c r="AW58" s="69"/>
      <c r="AX58" s="69"/>
      <c r="AY58" s="70"/>
      <c r="AZ58" s="69"/>
      <c r="BI58" s="20"/>
      <c r="BJ58" s="20"/>
      <c r="BK58" s="20"/>
      <c r="BL58" s="20"/>
      <c r="BM58" s="20"/>
      <c r="BN58" s="20"/>
      <c r="BO58" s="20"/>
      <c r="BP58" s="70"/>
      <c r="BQ58" s="70"/>
      <c r="BR58" s="70"/>
      <c r="BS58" s="70"/>
      <c r="BT58" s="70"/>
      <c r="BU58" s="70"/>
      <c r="BV58" s="70"/>
      <c r="BW58" s="70"/>
      <c r="BX58" s="92"/>
      <c r="BY58" s="92"/>
      <c r="BZ58" s="92"/>
      <c r="CA58" s="92"/>
      <c r="CB58" s="92"/>
      <c r="CC58" s="92"/>
      <c r="CP58" s="138"/>
      <c r="CQ58" s="138"/>
      <c r="CR58" s="138"/>
      <c r="CS58" s="138"/>
      <c r="CT58" s="138"/>
      <c r="CU58" s="134"/>
      <c r="CV58" s="134"/>
      <c r="CW58" s="120"/>
      <c r="CX58" s="134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</row>
    <row r="59" spans="1:120" ht="9.75" hidden="1" customHeight="1">
      <c r="O59" s="75"/>
      <c r="X59" s="75"/>
      <c r="AG59" s="75"/>
      <c r="AL59" s="75"/>
      <c r="BV59" s="20"/>
      <c r="BW59" s="20"/>
      <c r="BX59" s="20"/>
      <c r="BY59" s="20"/>
      <c r="BZ59" s="20"/>
      <c r="CA59" s="92"/>
      <c r="CB59" s="92"/>
      <c r="CC59" s="92"/>
      <c r="CP59" s="134"/>
      <c r="CQ59" s="134"/>
      <c r="CR59" s="134"/>
      <c r="CS59" s="134"/>
      <c r="CT59" s="134"/>
      <c r="CU59" s="134"/>
      <c r="CV59" s="134"/>
      <c r="CW59" s="120"/>
      <c r="CX59" s="134"/>
      <c r="CY59" s="137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</row>
    <row r="60" spans="1:120" ht="9.75" hidden="1" customHeight="1">
      <c r="BV60" s="20"/>
      <c r="BW60" s="20"/>
      <c r="BX60" s="20"/>
      <c r="BY60" s="20"/>
      <c r="BZ60" s="20"/>
      <c r="CA60" s="92"/>
      <c r="CB60" s="92"/>
      <c r="CC60" s="92"/>
      <c r="CP60" s="134"/>
      <c r="CQ60" s="134"/>
      <c r="CR60" s="134"/>
      <c r="CS60" s="134"/>
      <c r="CT60" s="134"/>
      <c r="CU60" s="134"/>
      <c r="CV60" s="134"/>
      <c r="CW60" s="120"/>
      <c r="CX60" s="134"/>
      <c r="CY60" s="137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pans="1:120" ht="9.75" hidden="1" customHeight="1">
      <c r="I61" s="101"/>
      <c r="J61" s="101"/>
      <c r="K61" s="20"/>
      <c r="L61" s="20"/>
      <c r="M61" s="20"/>
      <c r="N61" s="20"/>
      <c r="O61" s="20"/>
      <c r="P61" s="20"/>
      <c r="Q61" s="20"/>
      <c r="R61" s="101"/>
      <c r="S61" s="101"/>
      <c r="T61" s="101"/>
      <c r="U61" s="101"/>
      <c r="BV61" s="20"/>
      <c r="BW61" s="20"/>
      <c r="BX61" s="20"/>
      <c r="BY61" s="20"/>
      <c r="BZ61" s="20"/>
      <c r="CA61" s="92"/>
      <c r="CB61" s="92"/>
      <c r="CC61" s="92"/>
      <c r="CP61" s="134"/>
      <c r="CQ61" s="134"/>
      <c r="CR61" s="134"/>
      <c r="CS61" s="134"/>
      <c r="CT61" s="134"/>
      <c r="CU61" s="134"/>
      <c r="CV61" s="134"/>
      <c r="CW61" s="120"/>
      <c r="CX61" s="134"/>
      <c r="CY61" s="137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</row>
    <row r="62" spans="1:120" ht="9.75" hidden="1" customHeight="1">
      <c r="I62" s="101"/>
      <c r="J62" s="20"/>
      <c r="K62" s="20"/>
      <c r="L62" s="20"/>
      <c r="M62" s="20"/>
      <c r="N62" s="20"/>
      <c r="O62" s="20"/>
      <c r="P62" s="57"/>
      <c r="Q62" s="57"/>
      <c r="R62" s="57"/>
      <c r="S62" s="57"/>
      <c r="T62" s="57"/>
      <c r="U62" s="57"/>
      <c r="BV62" s="20"/>
      <c r="BW62" s="20"/>
      <c r="BX62" s="20"/>
      <c r="BY62" s="20"/>
      <c r="BZ62" s="20"/>
      <c r="CA62" s="92"/>
      <c r="CB62" s="92"/>
      <c r="CC62" s="92"/>
      <c r="CP62" s="134"/>
      <c r="CQ62" s="134"/>
      <c r="CR62" s="134"/>
      <c r="CS62" s="134"/>
      <c r="CT62" s="134"/>
      <c r="CU62" s="134"/>
      <c r="CV62" s="134"/>
      <c r="CW62" s="120"/>
      <c r="CX62" s="134"/>
      <c r="CY62" s="137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</row>
    <row r="63" spans="1:120" ht="9.75" hidden="1" customHeight="1">
      <c r="I63" s="101"/>
      <c r="J63" s="20"/>
      <c r="K63" s="20"/>
      <c r="L63" s="20"/>
      <c r="M63" s="20"/>
      <c r="N63" s="20"/>
      <c r="O63" s="20"/>
      <c r="P63" s="57"/>
      <c r="Q63" s="57"/>
      <c r="R63" s="57"/>
      <c r="S63" s="57"/>
      <c r="T63" s="57"/>
      <c r="U63" s="57"/>
      <c r="BV63" s="20"/>
      <c r="BW63" s="20"/>
      <c r="BX63" s="20"/>
      <c r="BY63" s="20"/>
      <c r="BZ63" s="20"/>
      <c r="CA63" s="92"/>
      <c r="CB63" s="92"/>
      <c r="CC63" s="92"/>
      <c r="CP63" s="134"/>
      <c r="CQ63" s="134"/>
      <c r="CR63" s="134"/>
      <c r="CS63" s="134"/>
      <c r="CT63" s="134"/>
      <c r="CU63" s="134"/>
      <c r="CV63" s="134"/>
      <c r="CW63" s="121"/>
      <c r="CX63" s="134"/>
      <c r="CY63" s="137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</row>
    <row r="64" spans="1:120" ht="9.75" hidden="1" customHeight="1">
      <c r="I64" s="101"/>
      <c r="J64" s="20"/>
      <c r="K64" s="20"/>
      <c r="L64" s="20"/>
      <c r="M64" s="20"/>
      <c r="N64" s="20"/>
      <c r="O64" s="20"/>
      <c r="P64" s="57"/>
      <c r="Q64" s="57"/>
      <c r="R64" s="57"/>
      <c r="S64" s="57"/>
      <c r="T64" s="57"/>
      <c r="U64" s="57"/>
      <c r="BV64" s="20"/>
      <c r="BW64" s="20"/>
      <c r="BX64" s="20"/>
      <c r="BY64" s="20"/>
      <c r="BZ64" s="20"/>
      <c r="CA64" s="92"/>
      <c r="CB64" s="92"/>
      <c r="CC64" s="92"/>
    </row>
    <row r="65" spans="1:236" ht="9.75" hidden="1" customHeight="1"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BV65" s="20"/>
      <c r="BW65" s="20"/>
      <c r="BX65" s="20"/>
      <c r="BY65" s="20"/>
      <c r="BZ65" s="20"/>
      <c r="CA65" s="92"/>
      <c r="CB65" s="92"/>
      <c r="CC65" s="92"/>
    </row>
    <row r="66" spans="1:236" ht="9.75" hidden="1" customHeight="1">
      <c r="I66" s="101"/>
      <c r="J66" s="101"/>
      <c r="K66" s="101"/>
      <c r="L66" s="20"/>
      <c r="M66" s="20"/>
      <c r="N66" s="20"/>
      <c r="O66" s="20"/>
      <c r="P66" s="20"/>
      <c r="Q66" s="20"/>
      <c r="R66" s="101"/>
      <c r="S66" s="101"/>
      <c r="T66" s="101"/>
      <c r="U66" s="101"/>
      <c r="BV66" s="20"/>
      <c r="BW66" s="20"/>
      <c r="BX66" s="20"/>
      <c r="BY66" s="20"/>
      <c r="BZ66" s="20"/>
      <c r="CA66" s="92"/>
      <c r="CB66" s="92"/>
      <c r="CC66" s="92"/>
      <c r="CY66" s="74"/>
    </row>
    <row r="67" spans="1:236" s="52" customFormat="1" ht="9.75" hidden="1" customHeight="1">
      <c r="A67" s="75"/>
      <c r="B67" s="75"/>
      <c r="C67" s="75"/>
      <c r="D67" s="75"/>
      <c r="E67" s="75"/>
      <c r="F67" s="75"/>
      <c r="G67" s="75"/>
      <c r="H67" s="75"/>
      <c r="I67" s="101"/>
      <c r="J67" s="101"/>
      <c r="K67" s="101"/>
      <c r="L67" s="20"/>
      <c r="M67" s="20"/>
      <c r="N67" s="20"/>
      <c r="O67" s="20"/>
      <c r="P67" s="20"/>
      <c r="Q67" s="20"/>
      <c r="R67" s="20"/>
      <c r="S67" s="20"/>
      <c r="T67" s="20"/>
      <c r="U67" s="101"/>
      <c r="V67" s="77"/>
      <c r="W67" s="77"/>
      <c r="X67" s="77"/>
      <c r="Y67" s="77"/>
      <c r="Z67" s="77"/>
      <c r="AA67" s="77"/>
      <c r="AB67" s="75"/>
      <c r="AC67" s="77"/>
      <c r="AD67" s="77"/>
      <c r="AE67" s="77"/>
      <c r="AF67" s="77"/>
      <c r="AG67" s="77"/>
      <c r="AH67" s="77"/>
      <c r="AI67" s="77"/>
      <c r="AJ67" s="77"/>
      <c r="AK67" s="75"/>
      <c r="AL67" s="77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20"/>
      <c r="BW67" s="20"/>
      <c r="BX67" s="20"/>
      <c r="BY67" s="20"/>
      <c r="BZ67" s="20"/>
      <c r="CA67" s="92"/>
      <c r="CB67" s="92"/>
      <c r="CC67" s="92"/>
      <c r="CD67" s="74"/>
      <c r="CE67" s="74"/>
      <c r="CF67" s="74"/>
      <c r="CG67" s="74"/>
      <c r="CH67" s="74"/>
      <c r="CI67" s="75"/>
      <c r="CJ67" s="75"/>
      <c r="CK67" s="75"/>
      <c r="CL67" s="75"/>
      <c r="CM67" s="75"/>
      <c r="CN67" s="75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4"/>
    </row>
    <row r="68" spans="1:236" s="52" customFormat="1" ht="9.75" hidden="1" customHeight="1">
      <c r="A68" s="75"/>
      <c r="B68" s="75"/>
      <c r="C68" s="75"/>
      <c r="D68" s="75"/>
      <c r="E68" s="75"/>
      <c r="F68" s="75"/>
      <c r="G68" s="75"/>
      <c r="H68" s="75"/>
      <c r="I68" s="101"/>
      <c r="J68" s="101"/>
      <c r="K68" s="101"/>
      <c r="L68" s="20"/>
      <c r="M68" s="20"/>
      <c r="N68" s="20"/>
      <c r="O68" s="20"/>
      <c r="P68" s="20"/>
      <c r="Q68" s="20"/>
      <c r="R68" s="20"/>
      <c r="S68" s="58"/>
      <c r="T68" s="58"/>
      <c r="U68" s="59"/>
      <c r="V68" s="77"/>
      <c r="W68" s="77"/>
      <c r="X68" s="77"/>
      <c r="Y68" s="77"/>
      <c r="Z68" s="77"/>
      <c r="AA68" s="77"/>
      <c r="AB68" s="75"/>
      <c r="AC68" s="77"/>
      <c r="AD68" s="77"/>
      <c r="AE68" s="77"/>
      <c r="AF68" s="77"/>
      <c r="AG68" s="77"/>
      <c r="AH68" s="77"/>
      <c r="AI68" s="77"/>
      <c r="AJ68" s="77"/>
      <c r="AK68" s="75"/>
      <c r="AL68" s="77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20"/>
      <c r="BW68" s="20"/>
      <c r="BX68" s="20"/>
      <c r="BY68" s="20"/>
      <c r="BZ68" s="20"/>
      <c r="CA68" s="92"/>
      <c r="CB68" s="92"/>
      <c r="CC68" s="92"/>
      <c r="CD68" s="74"/>
      <c r="CE68" s="74"/>
      <c r="CF68" s="74"/>
      <c r="CG68" s="74"/>
      <c r="CH68" s="74"/>
      <c r="CI68" s="75"/>
      <c r="CJ68" s="75"/>
      <c r="CK68" s="75"/>
      <c r="CL68" s="75"/>
      <c r="CM68" s="75"/>
      <c r="CN68" s="75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</row>
    <row r="69" spans="1:236" s="52" customFormat="1" ht="9.75" hidden="1" customHeight="1">
      <c r="A69" s="75"/>
      <c r="B69" s="75"/>
      <c r="C69" s="75"/>
      <c r="D69" s="75"/>
      <c r="E69" s="75"/>
      <c r="F69" s="75"/>
      <c r="G69" s="75"/>
      <c r="H69" s="75"/>
      <c r="I69" s="101"/>
      <c r="J69" s="101"/>
      <c r="K69" s="101"/>
      <c r="L69" s="20"/>
      <c r="M69" s="20"/>
      <c r="N69" s="20"/>
      <c r="O69" s="20"/>
      <c r="P69" s="20"/>
      <c r="Q69" s="20"/>
      <c r="R69" s="20"/>
      <c r="S69" s="58"/>
      <c r="T69" s="58"/>
      <c r="U69" s="59"/>
      <c r="V69" s="77"/>
      <c r="W69" s="77"/>
      <c r="X69" s="77"/>
      <c r="Y69" s="77"/>
      <c r="Z69" s="77"/>
      <c r="AA69" s="77"/>
      <c r="AB69" s="75"/>
      <c r="AC69" s="77"/>
      <c r="AD69" s="77"/>
      <c r="AE69" s="77"/>
      <c r="AF69" s="77"/>
      <c r="AG69" s="77"/>
      <c r="AH69" s="77"/>
      <c r="AI69" s="77"/>
      <c r="AJ69" s="77"/>
      <c r="AK69" s="75"/>
      <c r="AL69" s="77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20"/>
      <c r="BW69" s="20"/>
      <c r="BX69" s="20"/>
      <c r="BY69" s="20"/>
      <c r="BZ69" s="20"/>
      <c r="CA69" s="92"/>
      <c r="CB69" s="92"/>
      <c r="CC69" s="92"/>
      <c r="CD69" s="74"/>
      <c r="CE69" s="74"/>
      <c r="CF69" s="74"/>
      <c r="CG69" s="74"/>
      <c r="CH69" s="74"/>
      <c r="CI69" s="75"/>
      <c r="CJ69" s="75"/>
      <c r="CK69" s="75"/>
      <c r="CL69" s="75"/>
      <c r="CM69" s="75"/>
      <c r="CN69" s="75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</row>
    <row r="70" spans="1:236" s="52" customFormat="1" ht="9.75" hidden="1" customHeight="1">
      <c r="A70" s="75"/>
      <c r="B70" s="75"/>
      <c r="C70" s="75"/>
      <c r="D70" s="75"/>
      <c r="E70" s="75"/>
      <c r="F70" s="75"/>
      <c r="G70" s="75"/>
      <c r="H70" s="75"/>
      <c r="I70" s="101"/>
      <c r="J70" s="101"/>
      <c r="K70" s="101"/>
      <c r="L70" s="20"/>
      <c r="M70" s="20"/>
      <c r="N70" s="20"/>
      <c r="O70" s="20"/>
      <c r="P70" s="20"/>
      <c r="Q70" s="20"/>
      <c r="R70" s="20"/>
      <c r="S70" s="58"/>
      <c r="T70" s="58"/>
      <c r="U70" s="59"/>
      <c r="V70" s="77"/>
      <c r="W70" s="77"/>
      <c r="X70" s="77"/>
      <c r="Y70" s="77"/>
      <c r="Z70" s="77"/>
      <c r="AA70" s="77"/>
      <c r="AB70" s="75"/>
      <c r="AC70" s="77"/>
      <c r="AD70" s="77"/>
      <c r="AE70" s="77"/>
      <c r="AF70" s="77"/>
      <c r="AG70" s="77"/>
      <c r="AH70" s="77"/>
      <c r="AI70" s="77"/>
      <c r="AJ70" s="77"/>
      <c r="AK70" s="75"/>
      <c r="AL70" s="77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20"/>
      <c r="BW70" s="20"/>
      <c r="BX70" s="20"/>
      <c r="BY70" s="20"/>
      <c r="BZ70" s="20"/>
      <c r="CA70" s="92"/>
      <c r="CB70" s="92"/>
      <c r="CC70" s="92"/>
      <c r="CD70" s="74"/>
      <c r="CE70" s="74"/>
      <c r="CF70" s="74"/>
      <c r="CG70" s="74"/>
      <c r="CH70" s="74"/>
      <c r="CI70" s="75"/>
      <c r="CJ70" s="75"/>
      <c r="CK70" s="75"/>
      <c r="CL70" s="75"/>
      <c r="CM70" s="75"/>
      <c r="CN70" s="75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</row>
    <row r="71" spans="1:236" s="52" customFormat="1" ht="9.75" hidden="1" customHeight="1">
      <c r="A71" s="75"/>
      <c r="B71" s="75"/>
      <c r="C71" s="75"/>
      <c r="D71" s="75"/>
      <c r="E71" s="75"/>
      <c r="F71" s="75"/>
      <c r="G71" s="75"/>
      <c r="H71" s="75"/>
      <c r="I71" s="101"/>
      <c r="J71" s="101"/>
      <c r="K71" s="101"/>
      <c r="L71" s="20"/>
      <c r="M71" s="20"/>
      <c r="N71" s="20"/>
      <c r="O71" s="20"/>
      <c r="P71" s="20"/>
      <c r="Q71" s="20"/>
      <c r="R71" s="20"/>
      <c r="S71" s="58"/>
      <c r="T71" s="58"/>
      <c r="U71" s="59"/>
      <c r="V71" s="77"/>
      <c r="W71" s="77"/>
      <c r="X71" s="77"/>
      <c r="Y71" s="77"/>
      <c r="Z71" s="77"/>
      <c r="AA71" s="77"/>
      <c r="AB71" s="75"/>
      <c r="AC71" s="77"/>
      <c r="AD71" s="77"/>
      <c r="AE71" s="77"/>
      <c r="AF71" s="77"/>
      <c r="AG71" s="77"/>
      <c r="AH71" s="77"/>
      <c r="AI71" s="77"/>
      <c r="AJ71" s="77"/>
      <c r="AK71" s="75"/>
      <c r="AL71" s="77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20"/>
      <c r="BW71" s="20"/>
      <c r="BX71" s="20"/>
      <c r="BY71" s="20"/>
      <c r="BZ71" s="20"/>
      <c r="CA71" s="92"/>
      <c r="CB71" s="92"/>
      <c r="CC71" s="92"/>
      <c r="CD71" s="74"/>
      <c r="CE71" s="74"/>
      <c r="CF71" s="74"/>
      <c r="CG71" s="74"/>
      <c r="CH71" s="74"/>
      <c r="CI71" s="75"/>
      <c r="CJ71" s="75"/>
      <c r="CK71" s="75"/>
      <c r="CL71" s="75"/>
      <c r="CM71" s="75"/>
      <c r="CN71" s="75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</row>
    <row r="72" spans="1:236" s="52" customFormat="1" ht="9.75" hidden="1" customHeight="1">
      <c r="A72" s="75"/>
      <c r="B72" s="75"/>
      <c r="C72" s="75"/>
      <c r="D72" s="75"/>
      <c r="E72" s="75"/>
      <c r="F72" s="75"/>
      <c r="G72" s="75"/>
      <c r="H72" s="75"/>
      <c r="I72" s="101"/>
      <c r="J72" s="101"/>
      <c r="K72" s="101"/>
      <c r="L72" s="20"/>
      <c r="M72" s="20"/>
      <c r="N72" s="20"/>
      <c r="O72" s="20"/>
      <c r="P72" s="20"/>
      <c r="Q72" s="20"/>
      <c r="R72" s="20"/>
      <c r="S72" s="58"/>
      <c r="T72" s="58"/>
      <c r="U72" s="59"/>
      <c r="V72" s="77"/>
      <c r="W72" s="77"/>
      <c r="X72" s="77"/>
      <c r="Y72" s="77"/>
      <c r="Z72" s="77"/>
      <c r="AA72" s="77"/>
      <c r="AB72" s="75"/>
      <c r="AC72" s="77"/>
      <c r="AD72" s="77"/>
      <c r="AE72" s="77"/>
      <c r="AF72" s="77"/>
      <c r="AG72" s="77"/>
      <c r="AH72" s="77"/>
      <c r="AI72" s="77"/>
      <c r="AJ72" s="77"/>
      <c r="AK72" s="75"/>
      <c r="AL72" s="77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20"/>
      <c r="BW72" s="20"/>
      <c r="BX72" s="20"/>
      <c r="BY72" s="20"/>
      <c r="BZ72" s="20"/>
      <c r="CA72" s="92"/>
      <c r="CB72" s="92"/>
      <c r="CC72" s="92"/>
      <c r="CD72" s="74"/>
      <c r="CE72" s="74"/>
      <c r="CF72" s="74"/>
      <c r="CG72" s="74"/>
      <c r="CH72" s="74"/>
      <c r="CI72" s="75"/>
      <c r="CJ72" s="75"/>
      <c r="CK72" s="75"/>
      <c r="CL72" s="75"/>
      <c r="CM72" s="75"/>
      <c r="CN72" s="75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</row>
    <row r="73" spans="1:236" s="52" customFormat="1" ht="9.75" hidden="1" customHeight="1">
      <c r="A73" s="75"/>
      <c r="B73" s="75"/>
      <c r="C73" s="75"/>
      <c r="D73" s="75"/>
      <c r="E73" s="75"/>
      <c r="F73" s="75"/>
      <c r="G73" s="75"/>
      <c r="H73" s="75"/>
      <c r="I73" s="101"/>
      <c r="J73" s="101"/>
      <c r="K73" s="101"/>
      <c r="L73" s="20"/>
      <c r="M73" s="20"/>
      <c r="N73" s="20"/>
      <c r="O73" s="20"/>
      <c r="P73" s="20"/>
      <c r="Q73" s="20"/>
      <c r="R73" s="20"/>
      <c r="S73" s="58"/>
      <c r="T73" s="58"/>
      <c r="U73" s="59"/>
      <c r="V73" s="77"/>
      <c r="W73" s="77"/>
      <c r="X73" s="77"/>
      <c r="Y73" s="77"/>
      <c r="Z73" s="77"/>
      <c r="AA73" s="77"/>
      <c r="AB73" s="75"/>
      <c r="AC73" s="77"/>
      <c r="AD73" s="77"/>
      <c r="AE73" s="77"/>
      <c r="AF73" s="77"/>
      <c r="AG73" s="77"/>
      <c r="AH73" s="77"/>
      <c r="AI73" s="77"/>
      <c r="AJ73" s="77"/>
      <c r="AK73" s="75"/>
      <c r="AL73" s="77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20"/>
      <c r="BW73" s="20"/>
      <c r="BX73" s="20"/>
      <c r="BY73" s="20"/>
      <c r="BZ73" s="20"/>
      <c r="CA73" s="92"/>
      <c r="CB73" s="92"/>
      <c r="CC73" s="92"/>
      <c r="CD73" s="74"/>
      <c r="CE73" s="74"/>
      <c r="CF73" s="74"/>
      <c r="CG73" s="74"/>
      <c r="CH73" s="74"/>
      <c r="CI73" s="75"/>
      <c r="CJ73" s="75"/>
      <c r="CK73" s="75"/>
      <c r="CL73" s="75"/>
      <c r="CM73" s="75"/>
      <c r="CN73" s="75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  <c r="HV73" s="74"/>
      <c r="HW73" s="74"/>
      <c r="HX73" s="74"/>
      <c r="HY73" s="74"/>
      <c r="HZ73" s="74"/>
      <c r="IA73" s="74"/>
      <c r="IB73" s="74"/>
    </row>
    <row r="74" spans="1:236" s="52" customFormat="1" ht="9.75" hidden="1" customHeight="1">
      <c r="A74" s="75"/>
      <c r="B74" s="75"/>
      <c r="C74" s="75"/>
      <c r="D74" s="75"/>
      <c r="E74" s="75"/>
      <c r="F74" s="75"/>
      <c r="G74" s="75"/>
      <c r="H74" s="75"/>
      <c r="I74" s="101"/>
      <c r="J74" s="101"/>
      <c r="K74" s="101"/>
      <c r="L74" s="80"/>
      <c r="M74" s="80"/>
      <c r="N74" s="80"/>
      <c r="O74" s="80"/>
      <c r="P74" s="80"/>
      <c r="Q74" s="80"/>
      <c r="R74" s="80"/>
      <c r="S74" s="80"/>
      <c r="T74" s="80"/>
      <c r="U74" s="81"/>
      <c r="V74" s="77"/>
      <c r="W74" s="77"/>
      <c r="X74" s="77"/>
      <c r="Y74" s="77"/>
      <c r="Z74" s="77"/>
      <c r="AA74" s="77"/>
      <c r="AB74" s="75"/>
      <c r="AC74" s="77"/>
      <c r="AD74" s="77"/>
      <c r="AE74" s="77"/>
      <c r="AF74" s="77"/>
      <c r="AG74" s="77"/>
      <c r="AH74" s="77"/>
      <c r="AI74" s="77"/>
      <c r="AJ74" s="77"/>
      <c r="AK74" s="75"/>
      <c r="AL74" s="77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20"/>
      <c r="BW74" s="20"/>
      <c r="BX74" s="20"/>
      <c r="BY74" s="20"/>
      <c r="BZ74" s="20"/>
      <c r="CA74" s="92"/>
      <c r="CB74" s="92"/>
      <c r="CC74" s="92"/>
      <c r="CD74" s="74"/>
      <c r="CE74" s="74"/>
      <c r="CF74" s="74"/>
      <c r="CG74" s="74"/>
      <c r="CH74" s="74"/>
      <c r="CI74" s="75"/>
      <c r="CJ74" s="75"/>
      <c r="CK74" s="75"/>
      <c r="CL74" s="75"/>
      <c r="CM74" s="75"/>
      <c r="CN74" s="75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  <c r="HV74" s="74"/>
      <c r="HW74" s="74"/>
      <c r="HX74" s="74"/>
      <c r="HY74" s="74"/>
      <c r="HZ74" s="74"/>
      <c r="IA74" s="74"/>
      <c r="IB74" s="74"/>
    </row>
    <row r="75" spans="1:236" s="52" customFormat="1" ht="9.75" hidden="1" customHeight="1">
      <c r="A75" s="75"/>
      <c r="B75" s="75"/>
      <c r="C75" s="75"/>
      <c r="D75" s="75"/>
      <c r="E75" s="75"/>
      <c r="F75" s="75"/>
      <c r="G75" s="75"/>
      <c r="H75" s="75"/>
      <c r="I75" s="101"/>
      <c r="J75" s="101"/>
      <c r="K75" s="101"/>
      <c r="L75" s="80"/>
      <c r="M75" s="80"/>
      <c r="N75" s="80"/>
      <c r="O75" s="80"/>
      <c r="P75" s="80"/>
      <c r="Q75" s="80"/>
      <c r="R75" s="80"/>
      <c r="S75" s="80"/>
      <c r="T75" s="80"/>
      <c r="U75" s="81"/>
      <c r="V75" s="77"/>
      <c r="W75" s="77"/>
      <c r="X75" s="77"/>
      <c r="Y75" s="77"/>
      <c r="Z75" s="77"/>
      <c r="AA75" s="77"/>
      <c r="AB75" s="75"/>
      <c r="AC75" s="77"/>
      <c r="AD75" s="77"/>
      <c r="AE75" s="77"/>
      <c r="AF75" s="77"/>
      <c r="AG75" s="77"/>
      <c r="AH75" s="77"/>
      <c r="AI75" s="77"/>
      <c r="AJ75" s="77"/>
      <c r="AK75" s="75"/>
      <c r="AL75" s="77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20"/>
      <c r="BW75" s="20"/>
      <c r="BX75" s="20"/>
      <c r="BY75" s="20"/>
      <c r="BZ75" s="20"/>
      <c r="CA75" s="92"/>
      <c r="CB75" s="92"/>
      <c r="CC75" s="92"/>
      <c r="CD75" s="74"/>
      <c r="CE75" s="74"/>
      <c r="CF75" s="74"/>
      <c r="CG75" s="74"/>
      <c r="CH75" s="74"/>
      <c r="CI75" s="75"/>
      <c r="CJ75" s="75"/>
      <c r="CK75" s="75"/>
      <c r="CL75" s="75"/>
      <c r="CM75" s="75"/>
      <c r="CN75" s="75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</row>
    <row r="76" spans="1:236" s="52" customFormat="1" ht="9.75" hidden="1" customHeight="1">
      <c r="A76" s="75"/>
      <c r="B76" s="75"/>
      <c r="C76" s="75"/>
      <c r="D76" s="75"/>
      <c r="E76" s="75"/>
      <c r="F76" s="75"/>
      <c r="G76" s="75"/>
      <c r="H76" s="75"/>
      <c r="I76" s="101"/>
      <c r="J76" s="101"/>
      <c r="K76" s="101"/>
      <c r="L76" s="20"/>
      <c r="M76" s="20"/>
      <c r="N76" s="20"/>
      <c r="O76" s="20"/>
      <c r="P76" s="20"/>
      <c r="Q76" s="20"/>
      <c r="R76" s="20"/>
      <c r="S76" s="20"/>
      <c r="T76" s="20"/>
      <c r="U76" s="101"/>
      <c r="V76" s="77"/>
      <c r="W76" s="77"/>
      <c r="X76" s="77"/>
      <c r="Y76" s="77"/>
      <c r="Z76" s="77"/>
      <c r="AA76" s="77"/>
      <c r="AB76" s="75"/>
      <c r="AC76" s="77"/>
      <c r="AD76" s="77"/>
      <c r="AE76" s="77"/>
      <c r="AF76" s="77"/>
      <c r="AG76" s="77"/>
      <c r="AH76" s="77"/>
      <c r="AI76" s="77"/>
      <c r="AJ76" s="77"/>
      <c r="AK76" s="75"/>
      <c r="AL76" s="77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20"/>
      <c r="BW76" s="20"/>
      <c r="BX76" s="20"/>
      <c r="BY76" s="20"/>
      <c r="BZ76" s="20"/>
      <c r="CA76" s="92"/>
      <c r="CB76" s="92"/>
      <c r="CC76" s="92"/>
      <c r="CD76" s="74"/>
      <c r="CE76" s="74"/>
      <c r="CF76" s="74"/>
      <c r="CG76" s="74"/>
      <c r="CH76" s="74"/>
      <c r="CI76" s="75"/>
      <c r="CJ76" s="75"/>
      <c r="CK76" s="75"/>
      <c r="CL76" s="75"/>
      <c r="CM76" s="75"/>
      <c r="CN76" s="75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</row>
    <row r="77" spans="1:236" s="52" customFormat="1" ht="9.75" hidden="1" customHeight="1">
      <c r="A77" s="75"/>
      <c r="B77" s="75"/>
      <c r="C77" s="75"/>
      <c r="D77" s="75"/>
      <c r="E77" s="75"/>
      <c r="F77" s="75"/>
      <c r="G77" s="75"/>
      <c r="H77" s="75"/>
      <c r="I77" s="101"/>
      <c r="J77" s="101"/>
      <c r="K77" s="101"/>
      <c r="L77" s="101"/>
      <c r="M77" s="101"/>
      <c r="N77" s="101"/>
      <c r="O77" s="20"/>
      <c r="P77" s="20"/>
      <c r="Q77" s="20"/>
      <c r="R77" s="58"/>
      <c r="S77" s="58"/>
      <c r="T77" s="58"/>
      <c r="U77" s="58"/>
      <c r="V77" s="77"/>
      <c r="W77" s="77"/>
      <c r="X77" s="77"/>
      <c r="Y77" s="77"/>
      <c r="Z77" s="77"/>
      <c r="AA77" s="77"/>
      <c r="AB77" s="75"/>
      <c r="AC77" s="77"/>
      <c r="AD77" s="77"/>
      <c r="AE77" s="77"/>
      <c r="AF77" s="77"/>
      <c r="AG77" s="77"/>
      <c r="AH77" s="77"/>
      <c r="AI77" s="77"/>
      <c r="AJ77" s="77"/>
      <c r="AK77" s="75"/>
      <c r="AL77" s="77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20"/>
      <c r="BW77" s="20"/>
      <c r="BX77" s="20"/>
      <c r="BY77" s="20"/>
      <c r="BZ77" s="20"/>
      <c r="CA77" s="92"/>
      <c r="CB77" s="92"/>
      <c r="CC77" s="92"/>
      <c r="CD77" s="74"/>
      <c r="CE77" s="74"/>
      <c r="CF77" s="74"/>
      <c r="CG77" s="74"/>
      <c r="CH77" s="74"/>
      <c r="CI77" s="75"/>
      <c r="CJ77" s="75"/>
      <c r="CK77" s="75"/>
      <c r="CL77" s="75"/>
      <c r="CM77" s="75"/>
      <c r="CN77" s="75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G77" s="74"/>
      <c r="HH77" s="74"/>
      <c r="HI77" s="74"/>
      <c r="HJ77" s="74"/>
      <c r="HK77" s="74"/>
      <c r="HL77" s="74"/>
      <c r="HM77" s="74"/>
      <c r="HN77" s="74"/>
      <c r="HO77" s="74"/>
      <c r="HP77" s="74"/>
      <c r="HQ77" s="74"/>
      <c r="HR77" s="74"/>
      <c r="HS77" s="74"/>
      <c r="HT77" s="74"/>
      <c r="HU77" s="74"/>
      <c r="HV77" s="74"/>
      <c r="HW77" s="74"/>
      <c r="HX77" s="74"/>
      <c r="HY77" s="74"/>
      <c r="HZ77" s="74"/>
      <c r="IA77" s="74"/>
      <c r="IB77" s="74"/>
    </row>
    <row r="78" spans="1:236" s="52" customFormat="1" ht="9.75" hidden="1" customHeight="1">
      <c r="A78" s="75"/>
      <c r="B78" s="75"/>
      <c r="C78" s="75"/>
      <c r="D78" s="75"/>
      <c r="E78" s="75"/>
      <c r="F78" s="75"/>
      <c r="G78" s="75"/>
      <c r="H78" s="75"/>
      <c r="I78" s="101"/>
      <c r="J78" s="101"/>
      <c r="K78" s="101"/>
      <c r="L78" s="20"/>
      <c r="M78" s="20"/>
      <c r="N78" s="20"/>
      <c r="O78" s="20"/>
      <c r="P78" s="20"/>
      <c r="Q78" s="20"/>
      <c r="R78" s="20"/>
      <c r="S78" s="20"/>
      <c r="T78" s="20"/>
      <c r="U78" s="101"/>
      <c r="V78" s="77"/>
      <c r="W78" s="77"/>
      <c r="X78" s="77"/>
      <c r="Y78" s="77"/>
      <c r="Z78" s="77"/>
      <c r="AA78" s="77"/>
      <c r="AB78" s="75"/>
      <c r="AC78" s="77"/>
      <c r="AD78" s="77"/>
      <c r="AE78" s="77"/>
      <c r="AF78" s="77"/>
      <c r="AG78" s="77"/>
      <c r="AH78" s="77"/>
      <c r="AI78" s="77"/>
      <c r="AJ78" s="77"/>
      <c r="AK78" s="75"/>
      <c r="AL78" s="77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20"/>
      <c r="BW78" s="20"/>
      <c r="BX78" s="20"/>
      <c r="BY78" s="20"/>
      <c r="BZ78" s="20"/>
      <c r="CA78" s="92"/>
      <c r="CB78" s="92"/>
      <c r="CC78" s="92"/>
      <c r="CD78" s="74"/>
      <c r="CE78" s="74"/>
      <c r="CF78" s="74"/>
      <c r="CG78" s="74"/>
      <c r="CH78" s="74"/>
      <c r="CI78" s="75"/>
      <c r="CJ78" s="75"/>
      <c r="CK78" s="75"/>
      <c r="CL78" s="75"/>
      <c r="CM78" s="75"/>
      <c r="CN78" s="75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G78" s="74"/>
      <c r="HH78" s="74"/>
      <c r="HI78" s="74"/>
      <c r="HJ78" s="74"/>
      <c r="HK78" s="74"/>
      <c r="HL78" s="74"/>
      <c r="HM78" s="74"/>
      <c r="HN78" s="74"/>
      <c r="HO78" s="74"/>
      <c r="HP78" s="74"/>
      <c r="HQ78" s="74"/>
      <c r="HR78" s="74"/>
      <c r="HS78" s="74"/>
      <c r="HT78" s="74"/>
      <c r="HU78" s="74"/>
      <c r="HV78" s="74"/>
      <c r="HW78" s="74"/>
      <c r="HX78" s="74"/>
      <c r="HY78" s="74"/>
      <c r="HZ78" s="74"/>
      <c r="IA78" s="74"/>
      <c r="IB78" s="74"/>
    </row>
    <row r="79" spans="1:236" s="52" customFormat="1" ht="9.75" hidden="1" customHeight="1">
      <c r="A79" s="75"/>
      <c r="B79" s="75"/>
      <c r="C79" s="75"/>
      <c r="D79" s="75"/>
      <c r="E79" s="75"/>
      <c r="F79" s="75"/>
      <c r="G79" s="75"/>
      <c r="H79" s="75"/>
      <c r="I79" s="101"/>
      <c r="J79" s="101"/>
      <c r="K79" s="101"/>
      <c r="L79" s="101"/>
      <c r="M79" s="20"/>
      <c r="N79" s="20"/>
      <c r="O79" s="20"/>
      <c r="P79" s="20"/>
      <c r="Q79" s="20"/>
      <c r="R79" s="20"/>
      <c r="S79" s="20"/>
      <c r="T79" s="20"/>
      <c r="U79" s="101"/>
      <c r="V79" s="77"/>
      <c r="W79" s="77"/>
      <c r="X79" s="77"/>
      <c r="Y79" s="77"/>
      <c r="Z79" s="77"/>
      <c r="AA79" s="77"/>
      <c r="AB79" s="75"/>
      <c r="AC79" s="77"/>
      <c r="AD79" s="77"/>
      <c r="AE79" s="77"/>
      <c r="AF79" s="77"/>
      <c r="AG79" s="77"/>
      <c r="AH79" s="77"/>
      <c r="AI79" s="77"/>
      <c r="AJ79" s="77"/>
      <c r="AK79" s="75"/>
      <c r="AL79" s="77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20"/>
      <c r="BW79" s="20"/>
      <c r="BX79" s="20"/>
      <c r="BY79" s="20"/>
      <c r="BZ79" s="20"/>
      <c r="CA79" s="92"/>
      <c r="CB79" s="92"/>
      <c r="CC79" s="92"/>
      <c r="CD79" s="74"/>
      <c r="CE79" s="74"/>
      <c r="CF79" s="74"/>
      <c r="CG79" s="74"/>
      <c r="CH79" s="74"/>
      <c r="CI79" s="75"/>
      <c r="CJ79" s="75"/>
      <c r="CK79" s="75"/>
      <c r="CL79" s="75"/>
      <c r="CM79" s="75"/>
      <c r="CN79" s="75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4"/>
      <c r="HL79" s="74"/>
      <c r="HM79" s="74"/>
      <c r="HN79" s="74"/>
      <c r="HO79" s="74"/>
      <c r="HP79" s="74"/>
      <c r="HQ79" s="74"/>
      <c r="HR79" s="74"/>
      <c r="HS79" s="74"/>
      <c r="HT79" s="74"/>
      <c r="HU79" s="74"/>
      <c r="HV79" s="74"/>
      <c r="HW79" s="74"/>
      <c r="HX79" s="74"/>
      <c r="HY79" s="74"/>
      <c r="HZ79" s="74"/>
      <c r="IA79" s="74"/>
      <c r="IB79" s="74"/>
    </row>
    <row r="80" spans="1:236" s="52" customFormat="1" ht="9.75" hidden="1" customHeight="1">
      <c r="A80" s="75"/>
      <c r="B80" s="75"/>
      <c r="C80" s="75"/>
      <c r="D80" s="75"/>
      <c r="E80" s="75"/>
      <c r="F80" s="75"/>
      <c r="G80" s="75"/>
      <c r="H80" s="75"/>
      <c r="I80" s="101"/>
      <c r="J80" s="101"/>
      <c r="K80" s="101"/>
      <c r="L80" s="101"/>
      <c r="M80" s="20"/>
      <c r="N80" s="20"/>
      <c r="O80" s="20"/>
      <c r="P80" s="20"/>
      <c r="Q80" s="20"/>
      <c r="R80" s="20"/>
      <c r="S80" s="20"/>
      <c r="T80" s="20"/>
      <c r="U80" s="101"/>
      <c r="V80" s="77"/>
      <c r="W80" s="77"/>
      <c r="X80" s="77"/>
      <c r="Y80" s="77"/>
      <c r="Z80" s="77"/>
      <c r="AA80" s="77"/>
      <c r="AB80" s="75"/>
      <c r="AC80" s="77"/>
      <c r="AD80" s="77"/>
      <c r="AE80" s="77"/>
      <c r="AF80" s="77"/>
      <c r="AG80" s="77"/>
      <c r="AH80" s="77"/>
      <c r="AI80" s="77"/>
      <c r="AJ80" s="77"/>
      <c r="AK80" s="75"/>
      <c r="AL80" s="77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20"/>
      <c r="BW80" s="20"/>
      <c r="BX80" s="20"/>
      <c r="BY80" s="20"/>
      <c r="BZ80" s="20"/>
      <c r="CA80" s="92"/>
      <c r="CB80" s="92"/>
      <c r="CC80" s="92"/>
      <c r="CD80" s="74"/>
      <c r="CE80" s="74"/>
      <c r="CF80" s="74"/>
      <c r="CG80" s="74"/>
      <c r="CH80" s="74"/>
      <c r="CI80" s="75"/>
      <c r="CJ80" s="75"/>
      <c r="CK80" s="75"/>
      <c r="CL80" s="75"/>
      <c r="CM80" s="75"/>
      <c r="CN80" s="75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G80" s="74"/>
      <c r="HH80" s="74"/>
      <c r="HI80" s="74"/>
      <c r="HJ80" s="74"/>
      <c r="HK80" s="74"/>
      <c r="HL80" s="74"/>
      <c r="HM80" s="74"/>
      <c r="HN80" s="74"/>
      <c r="HO80" s="74"/>
      <c r="HP80" s="74"/>
      <c r="HQ80" s="74"/>
      <c r="HR80" s="74"/>
      <c r="HS80" s="74"/>
      <c r="HT80" s="74"/>
      <c r="HU80" s="74"/>
      <c r="HV80" s="74"/>
      <c r="HW80" s="74"/>
      <c r="HX80" s="74"/>
      <c r="HY80" s="74"/>
      <c r="HZ80" s="74"/>
      <c r="IA80" s="74"/>
      <c r="IB80" s="74"/>
    </row>
    <row r="81" spans="1:236" s="52" customFormat="1" ht="9.75" hidden="1" customHeight="1">
      <c r="A81" s="75"/>
      <c r="B81" s="75"/>
      <c r="C81" s="75"/>
      <c r="D81" s="75"/>
      <c r="E81" s="75"/>
      <c r="F81" s="75"/>
      <c r="G81" s="75"/>
      <c r="H81" s="75"/>
      <c r="I81" s="101"/>
      <c r="J81" s="101"/>
      <c r="K81" s="101"/>
      <c r="L81" s="101"/>
      <c r="M81" s="20"/>
      <c r="N81" s="20"/>
      <c r="O81" s="20"/>
      <c r="P81" s="20"/>
      <c r="Q81" s="20"/>
      <c r="R81" s="20"/>
      <c r="S81" s="20"/>
      <c r="T81" s="20"/>
      <c r="U81" s="101"/>
      <c r="V81" s="77"/>
      <c r="W81" s="77"/>
      <c r="X81" s="77"/>
      <c r="Y81" s="77"/>
      <c r="Z81" s="77"/>
      <c r="AA81" s="77"/>
      <c r="AB81" s="75"/>
      <c r="AC81" s="77"/>
      <c r="AD81" s="77"/>
      <c r="AE81" s="77"/>
      <c r="AF81" s="77"/>
      <c r="AG81" s="77"/>
      <c r="AH81" s="77"/>
      <c r="AI81" s="77"/>
      <c r="AJ81" s="77"/>
      <c r="AK81" s="75"/>
      <c r="AL81" s="77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20"/>
      <c r="BW81" s="20"/>
      <c r="BX81" s="20"/>
      <c r="BY81" s="20"/>
      <c r="BZ81" s="20"/>
      <c r="CA81" s="92"/>
      <c r="CB81" s="92"/>
      <c r="CC81" s="92"/>
      <c r="CD81" s="74"/>
      <c r="CE81" s="74"/>
      <c r="CF81" s="74"/>
      <c r="CG81" s="74"/>
      <c r="CH81" s="74"/>
      <c r="CI81" s="75"/>
      <c r="CJ81" s="75"/>
      <c r="CK81" s="75"/>
      <c r="CL81" s="75"/>
      <c r="CM81" s="75"/>
      <c r="CN81" s="75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</row>
    <row r="82" spans="1:236" s="52" customFormat="1" ht="9.75" hidden="1" customHeight="1">
      <c r="A82" s="75"/>
      <c r="B82" s="75"/>
      <c r="C82" s="75"/>
      <c r="D82" s="75"/>
      <c r="E82" s="75"/>
      <c r="F82" s="75"/>
      <c r="G82" s="75"/>
      <c r="H82" s="75"/>
      <c r="I82" s="101"/>
      <c r="J82" s="101"/>
      <c r="K82" s="101"/>
      <c r="L82" s="70"/>
      <c r="M82" s="20"/>
      <c r="N82" s="20"/>
      <c r="O82" s="20"/>
      <c r="P82" s="20"/>
      <c r="Q82" s="20"/>
      <c r="R82" s="20"/>
      <c r="S82" s="20"/>
      <c r="T82" s="20"/>
      <c r="U82" s="101"/>
      <c r="V82" s="77"/>
      <c r="W82" s="77"/>
      <c r="X82" s="77"/>
      <c r="Y82" s="77"/>
      <c r="Z82" s="77"/>
      <c r="AA82" s="77"/>
      <c r="AB82" s="75"/>
      <c r="AC82" s="77"/>
      <c r="AD82" s="77"/>
      <c r="AE82" s="77"/>
      <c r="AF82" s="77"/>
      <c r="AG82" s="77"/>
      <c r="AH82" s="77"/>
      <c r="AI82" s="77"/>
      <c r="AJ82" s="77"/>
      <c r="AK82" s="75"/>
      <c r="AL82" s="77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20"/>
      <c r="BW82" s="20"/>
      <c r="BX82" s="20"/>
      <c r="BY82" s="20"/>
      <c r="BZ82" s="20"/>
      <c r="CA82" s="92"/>
      <c r="CB82" s="92"/>
      <c r="CC82" s="92"/>
      <c r="CD82" s="74"/>
      <c r="CE82" s="74"/>
      <c r="CF82" s="74"/>
      <c r="CG82" s="74"/>
      <c r="CH82" s="74"/>
      <c r="CI82" s="75"/>
      <c r="CJ82" s="75"/>
      <c r="CK82" s="75"/>
      <c r="CL82" s="75"/>
      <c r="CM82" s="75"/>
      <c r="CN82" s="75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</row>
    <row r="83" spans="1:236" s="52" customFormat="1" ht="9.75" hidden="1" customHeight="1">
      <c r="A83" s="75"/>
      <c r="B83" s="75"/>
      <c r="C83" s="75"/>
      <c r="D83" s="75"/>
      <c r="E83" s="75"/>
      <c r="F83" s="75"/>
      <c r="G83" s="75"/>
      <c r="H83" s="75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77"/>
      <c r="W83" s="77"/>
      <c r="X83" s="77"/>
      <c r="Y83" s="77"/>
      <c r="Z83" s="77"/>
      <c r="AA83" s="77"/>
      <c r="AB83" s="75"/>
      <c r="AC83" s="77"/>
      <c r="AD83" s="77"/>
      <c r="AE83" s="77"/>
      <c r="AF83" s="77"/>
      <c r="AG83" s="77"/>
      <c r="AH83" s="77"/>
      <c r="AI83" s="77"/>
      <c r="AJ83" s="77"/>
      <c r="AK83" s="75"/>
      <c r="AL83" s="77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20"/>
      <c r="BW83" s="20"/>
      <c r="BX83" s="20"/>
      <c r="BY83" s="20"/>
      <c r="BZ83" s="20"/>
      <c r="CA83" s="92"/>
      <c r="CB83" s="92"/>
      <c r="CC83" s="92"/>
      <c r="CD83" s="74"/>
      <c r="CE83" s="74"/>
      <c r="CF83" s="74"/>
      <c r="CG83" s="74"/>
      <c r="CH83" s="74"/>
      <c r="CI83" s="75"/>
      <c r="CJ83" s="75"/>
      <c r="CK83" s="75"/>
      <c r="CL83" s="75"/>
      <c r="CM83" s="75"/>
      <c r="CN83" s="75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74"/>
      <c r="HM83" s="74"/>
      <c r="HN83" s="74"/>
      <c r="HO83" s="74"/>
      <c r="HP83" s="74"/>
      <c r="HQ83" s="74"/>
      <c r="HR83" s="74"/>
      <c r="HS83" s="74"/>
      <c r="HT83" s="74"/>
      <c r="HU83" s="74"/>
      <c r="HV83" s="74"/>
      <c r="HW83" s="74"/>
      <c r="HX83" s="74"/>
      <c r="HY83" s="74"/>
      <c r="HZ83" s="74"/>
      <c r="IA83" s="74"/>
      <c r="IB83" s="74"/>
    </row>
    <row r="84" spans="1:236" s="52" customFormat="1" ht="9.75" hidden="1" customHeight="1">
      <c r="A84" s="75"/>
      <c r="B84" s="75"/>
      <c r="C84" s="75"/>
      <c r="D84" s="75"/>
      <c r="E84" s="75"/>
      <c r="F84" s="75"/>
      <c r="G84" s="75"/>
      <c r="H84" s="75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77"/>
      <c r="W84" s="77"/>
      <c r="X84" s="77"/>
      <c r="Y84" s="77"/>
      <c r="Z84" s="77"/>
      <c r="AA84" s="77"/>
      <c r="AB84" s="75"/>
      <c r="AC84" s="77"/>
      <c r="AD84" s="77"/>
      <c r="AE84" s="77"/>
      <c r="AF84" s="77"/>
      <c r="AG84" s="77"/>
      <c r="AH84" s="77"/>
      <c r="AI84" s="77"/>
      <c r="AJ84" s="77"/>
      <c r="AK84" s="75"/>
      <c r="AL84" s="77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20"/>
      <c r="BW84" s="20"/>
      <c r="BX84" s="20"/>
      <c r="BY84" s="20"/>
      <c r="BZ84" s="20"/>
      <c r="CA84" s="92"/>
      <c r="CB84" s="92"/>
      <c r="CC84" s="92"/>
      <c r="CD84" s="74"/>
      <c r="CE84" s="74"/>
      <c r="CF84" s="74"/>
      <c r="CG84" s="74"/>
      <c r="CH84" s="74"/>
      <c r="CI84" s="75"/>
      <c r="CJ84" s="75"/>
      <c r="CK84" s="75"/>
      <c r="CL84" s="75"/>
      <c r="CM84" s="75"/>
      <c r="CN84" s="75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  <c r="HN84" s="74"/>
      <c r="HO84" s="74"/>
      <c r="HP84" s="74"/>
      <c r="HQ84" s="74"/>
      <c r="HR84" s="74"/>
      <c r="HS84" s="74"/>
      <c r="HT84" s="74"/>
      <c r="HU84" s="74"/>
      <c r="HV84" s="74"/>
      <c r="HW84" s="74"/>
      <c r="HX84" s="74"/>
      <c r="HY84" s="74"/>
      <c r="HZ84" s="74"/>
      <c r="IA84" s="74"/>
      <c r="IB84" s="74"/>
    </row>
    <row r="85" spans="1:236" s="52" customFormat="1" ht="9.75" hidden="1" customHeight="1">
      <c r="A85" s="75"/>
      <c r="B85" s="75"/>
      <c r="C85" s="75"/>
      <c r="D85" s="75"/>
      <c r="E85" s="75"/>
      <c r="F85" s="75"/>
      <c r="G85" s="75"/>
      <c r="H85" s="75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77"/>
      <c r="W85" s="77"/>
      <c r="X85" s="77"/>
      <c r="Y85" s="77"/>
      <c r="Z85" s="77"/>
      <c r="AA85" s="77"/>
      <c r="AB85" s="75"/>
      <c r="AC85" s="77"/>
      <c r="AD85" s="77"/>
      <c r="AE85" s="77"/>
      <c r="AF85" s="77"/>
      <c r="AG85" s="77"/>
      <c r="AH85" s="77"/>
      <c r="AI85" s="77"/>
      <c r="AJ85" s="77"/>
      <c r="AK85" s="75"/>
      <c r="AL85" s="77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20"/>
      <c r="BW85" s="20"/>
      <c r="BX85" s="20"/>
      <c r="BY85" s="20"/>
      <c r="BZ85" s="20"/>
      <c r="CA85" s="92"/>
      <c r="CB85" s="92"/>
      <c r="CC85" s="92"/>
      <c r="CD85" s="74"/>
      <c r="CE85" s="74"/>
      <c r="CF85" s="74"/>
      <c r="CG85" s="74"/>
      <c r="CH85" s="74"/>
      <c r="CI85" s="75"/>
      <c r="CJ85" s="75"/>
      <c r="CK85" s="75"/>
      <c r="CL85" s="75"/>
      <c r="CM85" s="75"/>
      <c r="CN85" s="75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  <c r="HN85" s="74"/>
      <c r="HO85" s="74"/>
      <c r="HP85" s="74"/>
      <c r="HQ85" s="74"/>
      <c r="HR85" s="74"/>
      <c r="HS85" s="74"/>
      <c r="HT85" s="74"/>
      <c r="HU85" s="74"/>
      <c r="HV85" s="74"/>
      <c r="HW85" s="74"/>
      <c r="HX85" s="74"/>
      <c r="HY85" s="74"/>
      <c r="HZ85" s="74"/>
      <c r="IA85" s="74"/>
      <c r="IB85" s="74"/>
    </row>
    <row r="86" spans="1:236" s="52" customFormat="1" ht="9.75" hidden="1" customHeight="1">
      <c r="A86" s="75"/>
      <c r="B86" s="75"/>
      <c r="C86" s="75"/>
      <c r="D86" s="75"/>
      <c r="E86" s="75"/>
      <c r="F86" s="75"/>
      <c r="G86" s="75"/>
      <c r="H86" s="75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77"/>
      <c r="W86" s="77"/>
      <c r="X86" s="77"/>
      <c r="Y86" s="77"/>
      <c r="Z86" s="77"/>
      <c r="AA86" s="77"/>
      <c r="AB86" s="75"/>
      <c r="AC86" s="77"/>
      <c r="AD86" s="77"/>
      <c r="AE86" s="77"/>
      <c r="AF86" s="77"/>
      <c r="AG86" s="77"/>
      <c r="AH86" s="77"/>
      <c r="AI86" s="77"/>
      <c r="AJ86" s="77"/>
      <c r="AK86" s="75"/>
      <c r="AL86" s="77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20"/>
      <c r="BW86" s="20"/>
      <c r="BX86" s="20"/>
      <c r="BY86" s="20"/>
      <c r="BZ86" s="20"/>
      <c r="CA86" s="92"/>
      <c r="CB86" s="92"/>
      <c r="CC86" s="92"/>
      <c r="CD86" s="74"/>
      <c r="CE86" s="74"/>
      <c r="CF86" s="74"/>
      <c r="CG86" s="74"/>
      <c r="CH86" s="74"/>
      <c r="CI86" s="75"/>
      <c r="CJ86" s="75"/>
      <c r="CK86" s="75"/>
      <c r="CL86" s="75"/>
      <c r="CM86" s="75"/>
      <c r="CN86" s="75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</row>
    <row r="87" spans="1:236" s="52" customFormat="1" ht="9.75" hidden="1" customHeight="1">
      <c r="A87" s="75"/>
      <c r="B87" s="75"/>
      <c r="C87" s="75"/>
      <c r="D87" s="75"/>
      <c r="E87" s="75"/>
      <c r="F87" s="75"/>
      <c r="G87" s="75"/>
      <c r="H87" s="75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60"/>
      <c r="U87" s="60"/>
      <c r="V87" s="77"/>
      <c r="W87" s="77"/>
      <c r="X87" s="77"/>
      <c r="Y87" s="77"/>
      <c r="Z87" s="77"/>
      <c r="AA87" s="77"/>
      <c r="AB87" s="75"/>
      <c r="AC87" s="77"/>
      <c r="AD87" s="77"/>
      <c r="AE87" s="77"/>
      <c r="AF87" s="77"/>
      <c r="AG87" s="77"/>
      <c r="AH87" s="77"/>
      <c r="AI87" s="77"/>
      <c r="AJ87" s="77"/>
      <c r="AK87" s="75"/>
      <c r="AL87" s="77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20"/>
      <c r="BW87" s="20"/>
      <c r="BX87" s="20"/>
      <c r="BY87" s="20"/>
      <c r="BZ87" s="20"/>
      <c r="CA87" s="92"/>
      <c r="CB87" s="92"/>
      <c r="CC87" s="92"/>
      <c r="CD87" s="74"/>
      <c r="CE87" s="74"/>
      <c r="CF87" s="74"/>
      <c r="CG87" s="74"/>
      <c r="CH87" s="74"/>
      <c r="CI87" s="75"/>
      <c r="CJ87" s="75"/>
      <c r="CK87" s="75"/>
      <c r="CL87" s="75"/>
      <c r="CM87" s="75"/>
      <c r="CN87" s="75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4"/>
    </row>
    <row r="88" spans="1:236" s="52" customFormat="1" ht="9.75" hidden="1" customHeight="1">
      <c r="A88" s="75"/>
      <c r="B88" s="75"/>
      <c r="C88" s="75"/>
      <c r="D88" s="75"/>
      <c r="E88" s="75"/>
      <c r="F88" s="75"/>
      <c r="G88" s="75"/>
      <c r="H88" s="75"/>
      <c r="I88" s="101"/>
      <c r="J88" s="101"/>
      <c r="K88" s="101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77"/>
      <c r="W88" s="77"/>
      <c r="X88" s="77"/>
      <c r="Y88" s="77"/>
      <c r="Z88" s="77"/>
      <c r="AA88" s="77"/>
      <c r="AB88" s="75"/>
      <c r="AC88" s="77"/>
      <c r="AD88" s="77"/>
      <c r="AE88" s="77"/>
      <c r="AF88" s="77"/>
      <c r="AG88" s="77"/>
      <c r="AH88" s="77"/>
      <c r="AI88" s="77"/>
      <c r="AJ88" s="77"/>
      <c r="AK88" s="75"/>
      <c r="AL88" s="77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20"/>
      <c r="BW88" s="20"/>
      <c r="BX88" s="20"/>
      <c r="BY88" s="20"/>
      <c r="BZ88" s="20"/>
      <c r="CA88" s="92"/>
      <c r="CB88" s="92"/>
      <c r="CC88" s="92"/>
      <c r="CD88" s="74"/>
      <c r="CE88" s="74"/>
      <c r="CF88" s="74"/>
      <c r="CG88" s="74"/>
      <c r="CH88" s="74"/>
      <c r="CI88" s="75"/>
      <c r="CJ88" s="75"/>
      <c r="CK88" s="75"/>
      <c r="CL88" s="75"/>
      <c r="CM88" s="75"/>
      <c r="CN88" s="75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  <c r="HN88" s="74"/>
      <c r="HO88" s="74"/>
      <c r="HP88" s="74"/>
      <c r="HQ88" s="74"/>
      <c r="HR88" s="74"/>
      <c r="HS88" s="74"/>
      <c r="HT88" s="74"/>
      <c r="HU88" s="74"/>
      <c r="HV88" s="74"/>
      <c r="HW88" s="74"/>
      <c r="HX88" s="74"/>
      <c r="HY88" s="74"/>
      <c r="HZ88" s="74"/>
      <c r="IA88" s="74"/>
      <c r="IB88" s="74"/>
    </row>
    <row r="89" spans="1:236" s="52" customFormat="1" ht="9.75" hidden="1" customHeight="1">
      <c r="A89" s="75"/>
      <c r="B89" s="75"/>
      <c r="C89" s="75"/>
      <c r="D89" s="75"/>
      <c r="E89" s="75"/>
      <c r="F89" s="75"/>
      <c r="G89" s="75"/>
      <c r="H89" s="75"/>
      <c r="I89" s="101"/>
      <c r="J89" s="101"/>
      <c r="K89" s="101"/>
      <c r="L89" s="61"/>
      <c r="M89" s="83"/>
      <c r="N89" s="83"/>
      <c r="O89" s="83"/>
      <c r="P89" s="83"/>
      <c r="Q89" s="83"/>
      <c r="R89" s="83"/>
      <c r="S89" s="83"/>
      <c r="T89" s="83"/>
      <c r="U89" s="83"/>
      <c r="V89" s="77"/>
      <c r="W89" s="77"/>
      <c r="X89" s="77"/>
      <c r="Y89" s="77"/>
      <c r="Z89" s="77"/>
      <c r="AA89" s="77"/>
      <c r="AB89" s="75"/>
      <c r="AC89" s="77"/>
      <c r="AD89" s="77"/>
      <c r="AE89" s="77"/>
      <c r="AF89" s="77"/>
      <c r="AG89" s="77"/>
      <c r="AH89" s="77"/>
      <c r="AI89" s="77"/>
      <c r="AJ89" s="77"/>
      <c r="AK89" s="75"/>
      <c r="AL89" s="77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20"/>
      <c r="BW89" s="20"/>
      <c r="BX89" s="20"/>
      <c r="BY89" s="20"/>
      <c r="BZ89" s="20"/>
      <c r="CA89" s="92"/>
      <c r="CB89" s="92"/>
      <c r="CC89" s="92"/>
      <c r="CD89" s="74"/>
      <c r="CE89" s="74"/>
      <c r="CF89" s="74"/>
      <c r="CG89" s="74"/>
      <c r="CH89" s="74"/>
      <c r="CI89" s="75"/>
      <c r="CJ89" s="75"/>
      <c r="CK89" s="75"/>
      <c r="CL89" s="75"/>
      <c r="CM89" s="75"/>
      <c r="CN89" s="75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  <c r="HJ89" s="74"/>
      <c r="HK89" s="74"/>
      <c r="HL89" s="74"/>
      <c r="HM89" s="74"/>
      <c r="HN89" s="74"/>
      <c r="HO89" s="74"/>
      <c r="HP89" s="74"/>
      <c r="HQ89" s="74"/>
      <c r="HR89" s="74"/>
      <c r="HS89" s="74"/>
      <c r="HT89" s="74"/>
      <c r="HU89" s="74"/>
      <c r="HV89" s="74"/>
      <c r="HW89" s="74"/>
      <c r="HX89" s="74"/>
      <c r="HY89" s="74"/>
      <c r="HZ89" s="74"/>
      <c r="IA89" s="74"/>
      <c r="IB89" s="74"/>
    </row>
    <row r="90" spans="1:236" s="52" customFormat="1" ht="9.75" hidden="1" customHeight="1">
      <c r="A90" s="75"/>
      <c r="B90" s="75"/>
      <c r="C90" s="75"/>
      <c r="D90" s="75"/>
      <c r="E90" s="75"/>
      <c r="F90" s="75"/>
      <c r="G90" s="75"/>
      <c r="H90" s="75"/>
      <c r="I90" s="101"/>
      <c r="J90" s="101"/>
      <c r="K90" s="101"/>
      <c r="L90" s="101"/>
      <c r="M90" s="83"/>
      <c r="N90" s="83"/>
      <c r="O90" s="83"/>
      <c r="P90" s="83"/>
      <c r="Q90" s="83"/>
      <c r="R90" s="83"/>
      <c r="S90" s="83"/>
      <c r="T90" s="83"/>
      <c r="U90" s="83"/>
      <c r="V90" s="77"/>
      <c r="W90" s="77"/>
      <c r="X90" s="77"/>
      <c r="Y90" s="77"/>
      <c r="Z90" s="77"/>
      <c r="AA90" s="77"/>
      <c r="AB90" s="75"/>
      <c r="AC90" s="77"/>
      <c r="AD90" s="77"/>
      <c r="AE90" s="77"/>
      <c r="AF90" s="77"/>
      <c r="AG90" s="77"/>
      <c r="AH90" s="77"/>
      <c r="AI90" s="77"/>
      <c r="AJ90" s="77"/>
      <c r="AK90" s="75"/>
      <c r="AL90" s="77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20"/>
      <c r="BW90" s="20"/>
      <c r="BX90" s="20"/>
      <c r="BY90" s="20"/>
      <c r="BZ90" s="20"/>
      <c r="CA90" s="92"/>
      <c r="CB90" s="92"/>
      <c r="CC90" s="92"/>
      <c r="CD90" s="74"/>
      <c r="CE90" s="74"/>
      <c r="CF90" s="74"/>
      <c r="CG90" s="74"/>
      <c r="CH90" s="74"/>
      <c r="CI90" s="75"/>
      <c r="CJ90" s="75"/>
      <c r="CK90" s="75"/>
      <c r="CL90" s="75"/>
      <c r="CM90" s="75"/>
      <c r="CN90" s="75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74"/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/>
      <c r="HX90" s="74"/>
      <c r="HY90" s="74"/>
      <c r="HZ90" s="74"/>
      <c r="IA90" s="74"/>
      <c r="IB90" s="74"/>
    </row>
    <row r="91" spans="1:236" s="52" customFormat="1" ht="9.75" hidden="1" customHeight="1">
      <c r="A91" s="75"/>
      <c r="B91" s="75"/>
      <c r="C91" s="75"/>
      <c r="D91" s="75"/>
      <c r="E91" s="75"/>
      <c r="F91" s="75"/>
      <c r="G91" s="75"/>
      <c r="H91" s="75"/>
      <c r="I91" s="101"/>
      <c r="J91" s="101"/>
      <c r="K91" s="101"/>
      <c r="L91" s="101"/>
      <c r="M91" s="83"/>
      <c r="N91" s="83"/>
      <c r="O91" s="83"/>
      <c r="P91" s="83"/>
      <c r="Q91" s="83"/>
      <c r="R91" s="83"/>
      <c r="S91" s="83"/>
      <c r="T91" s="83"/>
      <c r="U91" s="83"/>
      <c r="V91" s="77"/>
      <c r="W91" s="77"/>
      <c r="X91" s="77"/>
      <c r="Y91" s="77"/>
      <c r="Z91" s="77"/>
      <c r="AA91" s="77"/>
      <c r="AB91" s="75"/>
      <c r="AC91" s="77"/>
      <c r="AD91" s="77"/>
      <c r="AE91" s="77"/>
      <c r="AF91" s="77"/>
      <c r="AG91" s="77"/>
      <c r="AH91" s="77"/>
      <c r="AI91" s="77"/>
      <c r="AJ91" s="77"/>
      <c r="AK91" s="75"/>
      <c r="AL91" s="77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20"/>
      <c r="BW91" s="20"/>
      <c r="BX91" s="20"/>
      <c r="BY91" s="20"/>
      <c r="BZ91" s="20"/>
      <c r="CA91" s="92"/>
      <c r="CB91" s="92"/>
      <c r="CC91" s="92"/>
      <c r="CD91" s="74"/>
      <c r="CE91" s="74"/>
      <c r="CF91" s="74"/>
      <c r="CG91" s="74"/>
      <c r="CH91" s="74"/>
      <c r="CI91" s="75"/>
      <c r="CJ91" s="75"/>
      <c r="CK91" s="75"/>
      <c r="CL91" s="75"/>
      <c r="CM91" s="75"/>
      <c r="CN91" s="75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G91" s="74"/>
      <c r="HH91" s="74"/>
      <c r="HI91" s="74"/>
      <c r="HJ91" s="74"/>
      <c r="HK91" s="74"/>
      <c r="HL91" s="74"/>
      <c r="HM91" s="74"/>
      <c r="HN91" s="74"/>
      <c r="HO91" s="74"/>
      <c r="HP91" s="74"/>
      <c r="HQ91" s="74"/>
      <c r="HR91" s="74"/>
      <c r="HS91" s="74"/>
      <c r="HT91" s="74"/>
      <c r="HU91" s="74"/>
      <c r="HV91" s="74"/>
      <c r="HW91" s="74"/>
      <c r="HX91" s="74"/>
      <c r="HY91" s="74"/>
      <c r="HZ91" s="74"/>
      <c r="IA91" s="74"/>
      <c r="IB91" s="74"/>
    </row>
    <row r="92" spans="1:236" s="52" customFormat="1" ht="9.75" hidden="1" customHeight="1">
      <c r="A92" s="75"/>
      <c r="B92" s="75"/>
      <c r="C92" s="75"/>
      <c r="D92" s="75"/>
      <c r="E92" s="75"/>
      <c r="F92" s="75"/>
      <c r="G92" s="75"/>
      <c r="H92" s="75"/>
      <c r="I92" s="101"/>
      <c r="J92" s="101"/>
      <c r="K92" s="101"/>
      <c r="L92" s="61"/>
      <c r="M92" s="84"/>
      <c r="N92" s="84"/>
      <c r="O92" s="84"/>
      <c r="P92" s="84"/>
      <c r="Q92" s="84"/>
      <c r="R92" s="84"/>
      <c r="S92" s="84"/>
      <c r="T92" s="84"/>
      <c r="U92" s="84"/>
      <c r="V92" s="77"/>
      <c r="W92" s="77"/>
      <c r="X92" s="77"/>
      <c r="Y92" s="77"/>
      <c r="Z92" s="77"/>
      <c r="AA92" s="77"/>
      <c r="AB92" s="75"/>
      <c r="AC92" s="77"/>
      <c r="AD92" s="77"/>
      <c r="AE92" s="77"/>
      <c r="AF92" s="77"/>
      <c r="AG92" s="77"/>
      <c r="AH92" s="77"/>
      <c r="AI92" s="77"/>
      <c r="AJ92" s="77"/>
      <c r="AK92" s="75"/>
      <c r="AL92" s="77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20"/>
      <c r="BW92" s="20"/>
      <c r="BX92" s="20"/>
      <c r="BY92" s="20"/>
      <c r="BZ92" s="20"/>
      <c r="CA92" s="92"/>
      <c r="CB92" s="92"/>
      <c r="CC92" s="92"/>
      <c r="CD92" s="74"/>
      <c r="CE92" s="74"/>
      <c r="CF92" s="74"/>
      <c r="CG92" s="74"/>
      <c r="CH92" s="74"/>
      <c r="CI92" s="75"/>
      <c r="CJ92" s="75"/>
      <c r="CK92" s="75"/>
      <c r="CL92" s="75"/>
      <c r="CM92" s="75"/>
      <c r="CN92" s="75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</row>
    <row r="93" spans="1:236" s="52" customFormat="1" ht="9.75" hidden="1" customHeight="1">
      <c r="A93" s="75"/>
      <c r="B93" s="75"/>
      <c r="C93" s="75"/>
      <c r="D93" s="75"/>
      <c r="E93" s="75"/>
      <c r="F93" s="75"/>
      <c r="G93" s="75"/>
      <c r="H93" s="75"/>
      <c r="I93" s="101"/>
      <c r="J93" s="101"/>
      <c r="K93" s="101"/>
      <c r="L93" s="61"/>
      <c r="M93" s="84"/>
      <c r="N93" s="84"/>
      <c r="O93" s="84"/>
      <c r="P93" s="84"/>
      <c r="Q93" s="84"/>
      <c r="R93" s="84"/>
      <c r="S93" s="84"/>
      <c r="T93" s="84"/>
      <c r="U93" s="84"/>
      <c r="V93" s="77"/>
      <c r="W93" s="77"/>
      <c r="X93" s="77"/>
      <c r="Y93" s="77"/>
      <c r="Z93" s="77"/>
      <c r="AA93" s="77"/>
      <c r="AB93" s="75"/>
      <c r="AC93" s="77"/>
      <c r="AD93" s="77"/>
      <c r="AE93" s="77"/>
      <c r="AF93" s="77"/>
      <c r="AG93" s="77"/>
      <c r="AH93" s="77"/>
      <c r="AI93" s="77"/>
      <c r="AJ93" s="77"/>
      <c r="AK93" s="75"/>
      <c r="AL93" s="77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20"/>
      <c r="BW93" s="20"/>
      <c r="BX93" s="20"/>
      <c r="BY93" s="20"/>
      <c r="BZ93" s="20"/>
      <c r="CA93" s="92"/>
      <c r="CB93" s="92"/>
      <c r="CC93" s="92"/>
      <c r="CD93" s="74"/>
      <c r="CE93" s="74"/>
      <c r="CF93" s="74"/>
      <c r="CG93" s="74"/>
      <c r="CH93" s="74"/>
      <c r="CI93" s="75"/>
      <c r="CJ93" s="75"/>
      <c r="CK93" s="75"/>
      <c r="CL93" s="75"/>
      <c r="CM93" s="75"/>
      <c r="CN93" s="75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G93" s="74"/>
      <c r="HH93" s="74"/>
      <c r="HI93" s="74"/>
      <c r="HJ93" s="74"/>
      <c r="HK93" s="74"/>
      <c r="HL93" s="74"/>
      <c r="HM93" s="74"/>
      <c r="HN93" s="74"/>
      <c r="HO93" s="74"/>
      <c r="HP93" s="74"/>
      <c r="HQ93" s="74"/>
      <c r="HR93" s="74"/>
      <c r="HS93" s="74"/>
      <c r="HT93" s="74"/>
      <c r="HU93" s="74"/>
      <c r="HV93" s="74"/>
      <c r="HW93" s="74"/>
      <c r="HX93" s="74"/>
      <c r="HY93" s="74"/>
      <c r="HZ93" s="74"/>
      <c r="IA93" s="74"/>
      <c r="IB93" s="74"/>
    </row>
    <row r="94" spans="1:236" s="52" customFormat="1" ht="9.75" hidden="1" customHeight="1">
      <c r="A94" s="75"/>
      <c r="B94" s="75"/>
      <c r="C94" s="75"/>
      <c r="D94" s="75"/>
      <c r="E94" s="75"/>
      <c r="F94" s="75"/>
      <c r="G94" s="75"/>
      <c r="H94" s="75"/>
      <c r="I94" s="101"/>
      <c r="J94" s="101"/>
      <c r="K94" s="101"/>
      <c r="L94" s="79"/>
      <c r="M94" s="84"/>
      <c r="N94" s="84"/>
      <c r="O94" s="84"/>
      <c r="P94" s="84"/>
      <c r="Q94" s="84"/>
      <c r="R94" s="84"/>
      <c r="S94" s="84"/>
      <c r="T94" s="84"/>
      <c r="U94" s="84"/>
      <c r="V94" s="77"/>
      <c r="W94" s="77"/>
      <c r="X94" s="77"/>
      <c r="Y94" s="77"/>
      <c r="Z94" s="77"/>
      <c r="AA94" s="77"/>
      <c r="AB94" s="75"/>
      <c r="AC94" s="77"/>
      <c r="AD94" s="77"/>
      <c r="AE94" s="77"/>
      <c r="AF94" s="77"/>
      <c r="AG94" s="77"/>
      <c r="AH94" s="77"/>
      <c r="AI94" s="77"/>
      <c r="AJ94" s="77"/>
      <c r="AK94" s="75"/>
      <c r="AL94" s="77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20"/>
      <c r="BW94" s="20"/>
      <c r="BX94" s="20"/>
      <c r="BY94" s="20"/>
      <c r="BZ94" s="20"/>
      <c r="CA94" s="92"/>
      <c r="CB94" s="92"/>
      <c r="CC94" s="92"/>
      <c r="CD94" s="74"/>
      <c r="CE94" s="74"/>
      <c r="CF94" s="74"/>
      <c r="CG94" s="74"/>
      <c r="CH94" s="74"/>
      <c r="CI94" s="75"/>
      <c r="CJ94" s="75"/>
      <c r="CK94" s="75"/>
      <c r="CL94" s="75"/>
      <c r="CM94" s="75"/>
      <c r="CN94" s="75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G94" s="74"/>
      <c r="HH94" s="74"/>
      <c r="HI94" s="74"/>
      <c r="HJ94" s="74"/>
      <c r="HK94" s="74"/>
      <c r="HL94" s="74"/>
      <c r="HM94" s="74"/>
      <c r="HN94" s="74"/>
      <c r="HO94" s="74"/>
      <c r="HP94" s="74"/>
      <c r="HQ94" s="74"/>
      <c r="HR94" s="74"/>
      <c r="HS94" s="74"/>
      <c r="HT94" s="74"/>
      <c r="HU94" s="74"/>
      <c r="HV94" s="74"/>
      <c r="HW94" s="74"/>
      <c r="HX94" s="74"/>
      <c r="HY94" s="74"/>
      <c r="HZ94" s="74"/>
      <c r="IA94" s="74"/>
      <c r="IB94" s="74"/>
    </row>
    <row r="95" spans="1:236" s="52" customFormat="1" ht="9.75" hidden="1" customHeight="1">
      <c r="A95" s="75"/>
      <c r="B95" s="75"/>
      <c r="C95" s="75"/>
      <c r="D95" s="75"/>
      <c r="E95" s="75"/>
      <c r="F95" s="75"/>
      <c r="G95" s="75"/>
      <c r="H95" s="75"/>
      <c r="I95" s="101"/>
      <c r="J95" s="101"/>
      <c r="K95" s="101"/>
      <c r="L95" s="79"/>
      <c r="M95" s="84"/>
      <c r="N95" s="84"/>
      <c r="O95" s="84"/>
      <c r="P95" s="84"/>
      <c r="Q95" s="84"/>
      <c r="R95" s="84"/>
      <c r="S95" s="84"/>
      <c r="T95" s="84"/>
      <c r="U95" s="84"/>
      <c r="V95" s="77"/>
      <c r="W95" s="77"/>
      <c r="X95" s="77"/>
      <c r="Y95" s="77"/>
      <c r="Z95" s="77"/>
      <c r="AA95" s="77"/>
      <c r="AB95" s="75"/>
      <c r="AC95" s="77"/>
      <c r="AD95" s="77"/>
      <c r="AE95" s="77"/>
      <c r="AF95" s="77"/>
      <c r="AG95" s="77"/>
      <c r="AH95" s="77"/>
      <c r="AI95" s="77"/>
      <c r="AJ95" s="77"/>
      <c r="AK95" s="75"/>
      <c r="AL95" s="77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20"/>
      <c r="BW95" s="20"/>
      <c r="BX95" s="20"/>
      <c r="BY95" s="20"/>
      <c r="BZ95" s="20"/>
      <c r="CA95" s="92"/>
      <c r="CB95" s="92"/>
      <c r="CC95" s="92"/>
      <c r="CD95" s="74"/>
      <c r="CE95" s="74"/>
      <c r="CF95" s="74"/>
      <c r="CG95" s="74"/>
      <c r="CH95" s="74"/>
      <c r="CI95" s="75"/>
      <c r="CJ95" s="75"/>
      <c r="CK95" s="75"/>
      <c r="CL95" s="75"/>
      <c r="CM95" s="75"/>
      <c r="CN95" s="75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G95" s="74"/>
      <c r="HH95" s="74"/>
      <c r="HI95" s="74"/>
      <c r="HJ95" s="74"/>
      <c r="HK95" s="74"/>
      <c r="HL95" s="74"/>
      <c r="HM95" s="74"/>
      <c r="HN95" s="74"/>
      <c r="HO95" s="74"/>
      <c r="HP95" s="74"/>
      <c r="HQ95" s="74"/>
      <c r="HR95" s="74"/>
      <c r="HS95" s="74"/>
      <c r="HT95" s="74"/>
      <c r="HU95" s="74"/>
      <c r="HV95" s="74"/>
      <c r="HW95" s="74"/>
      <c r="HX95" s="74"/>
      <c r="HY95" s="74"/>
      <c r="HZ95" s="74"/>
      <c r="IA95" s="74"/>
      <c r="IB95" s="74"/>
    </row>
    <row r="96" spans="1:236" s="52" customFormat="1" ht="9.75" hidden="1" customHeight="1">
      <c r="A96" s="75"/>
      <c r="B96" s="75"/>
      <c r="C96" s="75"/>
      <c r="D96" s="75"/>
      <c r="E96" s="75"/>
      <c r="F96" s="75"/>
      <c r="G96" s="75"/>
      <c r="H96" s="75"/>
      <c r="I96" s="101"/>
      <c r="J96" s="101"/>
      <c r="K96" s="101"/>
      <c r="L96" s="79"/>
      <c r="M96" s="84"/>
      <c r="N96" s="84"/>
      <c r="O96" s="84"/>
      <c r="P96" s="84"/>
      <c r="Q96" s="84"/>
      <c r="R96" s="84"/>
      <c r="S96" s="84"/>
      <c r="T96" s="84"/>
      <c r="U96" s="84"/>
      <c r="V96" s="77"/>
      <c r="W96" s="77"/>
      <c r="X96" s="77"/>
      <c r="Y96" s="77"/>
      <c r="Z96" s="77"/>
      <c r="AA96" s="77"/>
      <c r="AB96" s="75"/>
      <c r="AC96" s="77"/>
      <c r="AD96" s="77"/>
      <c r="AE96" s="77"/>
      <c r="AF96" s="77"/>
      <c r="AG96" s="77"/>
      <c r="AH96" s="77"/>
      <c r="AI96" s="77"/>
      <c r="AJ96" s="77"/>
      <c r="AK96" s="75"/>
      <c r="AL96" s="77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20"/>
      <c r="BW96" s="20"/>
      <c r="BX96" s="20"/>
      <c r="BY96" s="20"/>
      <c r="BZ96" s="20"/>
      <c r="CA96" s="92"/>
      <c r="CB96" s="92"/>
      <c r="CC96" s="92"/>
      <c r="CD96" s="74"/>
      <c r="CE96" s="74"/>
      <c r="CF96" s="74"/>
      <c r="CG96" s="74"/>
      <c r="CH96" s="74"/>
      <c r="CI96" s="75"/>
      <c r="CJ96" s="75"/>
      <c r="CK96" s="75"/>
      <c r="CL96" s="75"/>
      <c r="CM96" s="75"/>
      <c r="CN96" s="75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G96" s="74"/>
      <c r="HH96" s="74"/>
      <c r="HI96" s="74"/>
      <c r="HJ96" s="74"/>
      <c r="HK96" s="74"/>
      <c r="HL96" s="74"/>
      <c r="HM96" s="74"/>
      <c r="HN96" s="74"/>
      <c r="HO96" s="74"/>
      <c r="HP96" s="74"/>
      <c r="HQ96" s="74"/>
      <c r="HR96" s="74"/>
      <c r="HS96" s="74"/>
      <c r="HT96" s="74"/>
      <c r="HU96" s="74"/>
      <c r="HV96" s="74"/>
      <c r="HW96" s="74"/>
      <c r="HX96" s="74"/>
      <c r="HY96" s="74"/>
      <c r="HZ96" s="74"/>
      <c r="IA96" s="74"/>
      <c r="IB96" s="74"/>
    </row>
    <row r="97" spans="1:236" s="52" customFormat="1" ht="9.75" hidden="1" customHeight="1">
      <c r="A97" s="75"/>
      <c r="B97" s="75"/>
      <c r="C97" s="75"/>
      <c r="D97" s="75"/>
      <c r="E97" s="75"/>
      <c r="F97" s="75"/>
      <c r="G97" s="75"/>
      <c r="H97" s="75"/>
      <c r="I97" s="101"/>
      <c r="J97" s="101"/>
      <c r="K97" s="101"/>
      <c r="L97" s="79"/>
      <c r="M97" s="84"/>
      <c r="N97" s="84"/>
      <c r="O97" s="84"/>
      <c r="P97" s="84"/>
      <c r="Q97" s="84"/>
      <c r="R97" s="84"/>
      <c r="S97" s="84"/>
      <c r="T97" s="84"/>
      <c r="U97" s="84"/>
      <c r="V97" s="77"/>
      <c r="W97" s="77"/>
      <c r="X97" s="77"/>
      <c r="Y97" s="77"/>
      <c r="Z97" s="77"/>
      <c r="AA97" s="77"/>
      <c r="AB97" s="75"/>
      <c r="AC97" s="77"/>
      <c r="AD97" s="77"/>
      <c r="AE97" s="77"/>
      <c r="AF97" s="77"/>
      <c r="AG97" s="77"/>
      <c r="AH97" s="77"/>
      <c r="AI97" s="77"/>
      <c r="AJ97" s="77"/>
      <c r="AK97" s="75"/>
      <c r="AL97" s="77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20"/>
      <c r="BW97" s="20"/>
      <c r="BX97" s="20"/>
      <c r="BY97" s="20"/>
      <c r="BZ97" s="20"/>
      <c r="CA97" s="92"/>
      <c r="CB97" s="92"/>
      <c r="CC97" s="92"/>
      <c r="CD97" s="74"/>
      <c r="CE97" s="74"/>
      <c r="CF97" s="74"/>
      <c r="CG97" s="74"/>
      <c r="CH97" s="74"/>
      <c r="CI97" s="75"/>
      <c r="CJ97" s="75"/>
      <c r="CK97" s="75"/>
      <c r="CL97" s="75"/>
      <c r="CM97" s="75"/>
      <c r="CN97" s="75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/>
      <c r="HX97" s="74"/>
      <c r="HY97" s="74"/>
      <c r="HZ97" s="74"/>
      <c r="IA97" s="74"/>
      <c r="IB97" s="74"/>
    </row>
    <row r="98" spans="1:236" s="52" customFormat="1" ht="9.75" hidden="1" customHeight="1">
      <c r="A98" s="75"/>
      <c r="B98" s="75"/>
      <c r="C98" s="75"/>
      <c r="D98" s="75"/>
      <c r="E98" s="75"/>
      <c r="F98" s="75"/>
      <c r="G98" s="75"/>
      <c r="H98" s="75"/>
      <c r="I98" s="101"/>
      <c r="J98" s="101"/>
      <c r="K98" s="101"/>
      <c r="L98" s="79"/>
      <c r="M98" s="84"/>
      <c r="N98" s="84"/>
      <c r="O98" s="84"/>
      <c r="P98" s="84"/>
      <c r="Q98" s="84"/>
      <c r="R98" s="84"/>
      <c r="S98" s="84"/>
      <c r="T98" s="84"/>
      <c r="U98" s="84"/>
      <c r="V98" s="77"/>
      <c r="W98" s="77"/>
      <c r="X98" s="77"/>
      <c r="Y98" s="77"/>
      <c r="Z98" s="77"/>
      <c r="AA98" s="77"/>
      <c r="AB98" s="75"/>
      <c r="AC98" s="77"/>
      <c r="AD98" s="77"/>
      <c r="AE98" s="77"/>
      <c r="AF98" s="77"/>
      <c r="AG98" s="77"/>
      <c r="AH98" s="77"/>
      <c r="AI98" s="77"/>
      <c r="AJ98" s="77"/>
      <c r="AK98" s="75"/>
      <c r="AL98" s="77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20"/>
      <c r="BW98" s="20"/>
      <c r="BX98" s="20"/>
      <c r="BY98" s="20"/>
      <c r="BZ98" s="20"/>
      <c r="CA98" s="92"/>
      <c r="CB98" s="92"/>
      <c r="CC98" s="92"/>
      <c r="CD98" s="74"/>
      <c r="CE98" s="74"/>
      <c r="CF98" s="74"/>
      <c r="CG98" s="74"/>
      <c r="CH98" s="74"/>
      <c r="CI98" s="75"/>
      <c r="CJ98" s="75"/>
      <c r="CK98" s="75"/>
      <c r="CL98" s="75"/>
      <c r="CM98" s="75"/>
      <c r="CN98" s="75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  <c r="HN98" s="74"/>
      <c r="HO98" s="74"/>
      <c r="HP98" s="74"/>
      <c r="HQ98" s="74"/>
      <c r="HR98" s="74"/>
      <c r="HS98" s="74"/>
      <c r="HT98" s="74"/>
      <c r="HU98" s="74"/>
      <c r="HV98" s="74"/>
      <c r="HW98" s="74"/>
      <c r="HX98" s="74"/>
      <c r="HY98" s="74"/>
      <c r="HZ98" s="74"/>
      <c r="IA98" s="74"/>
      <c r="IB98" s="74"/>
    </row>
    <row r="99" spans="1:236" s="52" customFormat="1" ht="9.75" hidden="1" customHeight="1">
      <c r="A99" s="75"/>
      <c r="B99" s="75"/>
      <c r="C99" s="75"/>
      <c r="D99" s="75"/>
      <c r="E99" s="75"/>
      <c r="F99" s="75"/>
      <c r="G99" s="75"/>
      <c r="H99" s="75"/>
      <c r="I99" s="101"/>
      <c r="J99" s="101"/>
      <c r="K99" s="101"/>
      <c r="L99" s="101"/>
      <c r="M99" s="101"/>
      <c r="N99" s="101"/>
      <c r="O99" s="61"/>
      <c r="P99" s="60"/>
      <c r="Q99" s="60"/>
      <c r="R99" s="60"/>
      <c r="S99" s="60"/>
      <c r="T99" s="60"/>
      <c r="U99" s="60"/>
      <c r="V99" s="77"/>
      <c r="W99" s="77"/>
      <c r="X99" s="77"/>
      <c r="Y99" s="77"/>
      <c r="Z99" s="77"/>
      <c r="AA99" s="77"/>
      <c r="AB99" s="75"/>
      <c r="AC99" s="77"/>
      <c r="AD99" s="77"/>
      <c r="AE99" s="77"/>
      <c r="AF99" s="77"/>
      <c r="AG99" s="77"/>
      <c r="AH99" s="77"/>
      <c r="AI99" s="77"/>
      <c r="AJ99" s="77"/>
      <c r="AK99" s="75"/>
      <c r="AL99" s="77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20"/>
      <c r="BW99" s="20"/>
      <c r="BX99" s="20"/>
      <c r="BY99" s="20"/>
      <c r="BZ99" s="20"/>
      <c r="CA99" s="92"/>
      <c r="CB99" s="92"/>
      <c r="CC99" s="92"/>
      <c r="CD99" s="74"/>
      <c r="CE99" s="74"/>
      <c r="CF99" s="74"/>
      <c r="CG99" s="74"/>
      <c r="CH99" s="74"/>
      <c r="CI99" s="75"/>
      <c r="CJ99" s="75"/>
      <c r="CK99" s="75"/>
      <c r="CL99" s="75"/>
      <c r="CM99" s="75"/>
      <c r="CN99" s="75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  <c r="HN99" s="74"/>
      <c r="HO99" s="74"/>
      <c r="HP99" s="74"/>
      <c r="HQ99" s="74"/>
      <c r="HR99" s="74"/>
      <c r="HS99" s="74"/>
      <c r="HT99" s="74"/>
      <c r="HU99" s="74"/>
      <c r="HV99" s="74"/>
      <c r="HW99" s="74"/>
      <c r="HX99" s="74"/>
      <c r="HY99" s="74"/>
      <c r="HZ99" s="74"/>
      <c r="IA99" s="74"/>
      <c r="IB99" s="74"/>
    </row>
    <row r="100" spans="1:236" s="52" customFormat="1" ht="9.75" hidden="1" customHeight="1">
      <c r="A100" s="75"/>
      <c r="B100" s="75"/>
      <c r="C100" s="75"/>
      <c r="D100" s="75"/>
      <c r="E100" s="75"/>
      <c r="F100" s="75"/>
      <c r="G100" s="75"/>
      <c r="H100" s="75"/>
      <c r="I100" s="101"/>
      <c r="J100" s="101"/>
      <c r="K100" s="101"/>
      <c r="L100" s="101"/>
      <c r="M100" s="101"/>
      <c r="N100" s="101"/>
      <c r="O100" s="101"/>
      <c r="P100" s="101"/>
      <c r="Q100" s="60"/>
      <c r="R100" s="60"/>
      <c r="S100" s="60"/>
      <c r="T100" s="60"/>
      <c r="U100" s="60"/>
      <c r="V100" s="77"/>
      <c r="W100" s="77"/>
      <c r="X100" s="77"/>
      <c r="Y100" s="77"/>
      <c r="Z100" s="77"/>
      <c r="AA100" s="77"/>
      <c r="AB100" s="75"/>
      <c r="AC100" s="77"/>
      <c r="AD100" s="77"/>
      <c r="AE100" s="77"/>
      <c r="AF100" s="77"/>
      <c r="AG100" s="77"/>
      <c r="AH100" s="77"/>
      <c r="AI100" s="77"/>
      <c r="AJ100" s="77"/>
      <c r="AK100" s="75"/>
      <c r="AL100" s="77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20"/>
      <c r="BW100" s="20"/>
      <c r="BX100" s="20"/>
      <c r="BY100" s="20"/>
      <c r="BZ100" s="20"/>
      <c r="CA100" s="92"/>
      <c r="CB100" s="92"/>
      <c r="CC100" s="92"/>
      <c r="CD100" s="74"/>
      <c r="CE100" s="74"/>
      <c r="CF100" s="74"/>
      <c r="CG100" s="74"/>
      <c r="CH100" s="74"/>
      <c r="CI100" s="75"/>
      <c r="CJ100" s="75"/>
      <c r="CK100" s="75"/>
      <c r="CL100" s="75"/>
      <c r="CM100" s="75"/>
      <c r="CN100" s="75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  <c r="HN100" s="74"/>
      <c r="HO100" s="74"/>
      <c r="HP100" s="74"/>
      <c r="HQ100" s="74"/>
      <c r="HR100" s="74"/>
      <c r="HS100" s="74"/>
      <c r="HT100" s="74"/>
      <c r="HU100" s="74"/>
      <c r="HV100" s="74"/>
      <c r="HW100" s="74"/>
      <c r="HX100" s="74"/>
      <c r="HY100" s="74"/>
      <c r="HZ100" s="74"/>
      <c r="IA100" s="74"/>
      <c r="IB100" s="74"/>
    </row>
    <row r="101" spans="1:236" s="52" customFormat="1" ht="9.75" hidden="1" customHeight="1">
      <c r="A101" s="75"/>
      <c r="B101" s="75"/>
      <c r="C101" s="75"/>
      <c r="D101" s="75"/>
      <c r="E101" s="75"/>
      <c r="F101" s="75"/>
      <c r="G101" s="75"/>
      <c r="H101" s="75"/>
      <c r="I101" s="101"/>
      <c r="J101" s="101"/>
      <c r="K101" s="101"/>
      <c r="L101" s="20"/>
      <c r="M101" s="20"/>
      <c r="N101" s="20"/>
      <c r="O101" s="20"/>
      <c r="P101" s="20"/>
      <c r="Q101" s="101"/>
      <c r="R101" s="101"/>
      <c r="S101" s="101"/>
      <c r="T101" s="60"/>
      <c r="U101" s="60"/>
      <c r="V101" s="77"/>
      <c r="W101" s="77"/>
      <c r="X101" s="77"/>
      <c r="Y101" s="77"/>
      <c r="Z101" s="77"/>
      <c r="AA101" s="77"/>
      <c r="AB101" s="75"/>
      <c r="AC101" s="77"/>
      <c r="AD101" s="77"/>
      <c r="AE101" s="77"/>
      <c r="AF101" s="77"/>
      <c r="AG101" s="77"/>
      <c r="AH101" s="77"/>
      <c r="AI101" s="77"/>
      <c r="AJ101" s="77"/>
      <c r="AK101" s="75"/>
      <c r="AL101" s="77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20"/>
      <c r="BW101" s="20"/>
      <c r="BX101" s="20"/>
      <c r="BY101" s="20"/>
      <c r="BZ101" s="20"/>
      <c r="CA101" s="92"/>
      <c r="CB101" s="92"/>
      <c r="CC101" s="92"/>
      <c r="CD101" s="74"/>
      <c r="CE101" s="74"/>
      <c r="CF101" s="74"/>
      <c r="CG101" s="74"/>
      <c r="CH101" s="74"/>
      <c r="CI101" s="75"/>
      <c r="CJ101" s="75"/>
      <c r="CK101" s="75"/>
      <c r="CL101" s="75"/>
      <c r="CM101" s="75"/>
      <c r="CN101" s="75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/>
      <c r="HX101" s="74"/>
      <c r="HY101" s="74"/>
      <c r="HZ101" s="74"/>
      <c r="IA101" s="74"/>
      <c r="IB101" s="74"/>
    </row>
    <row r="102" spans="1:236" s="52" customFormat="1" ht="9.75" hidden="1" customHeight="1">
      <c r="A102" s="75"/>
      <c r="B102" s="75"/>
      <c r="C102" s="75"/>
      <c r="D102" s="75"/>
      <c r="E102" s="75"/>
      <c r="F102" s="75"/>
      <c r="G102" s="75"/>
      <c r="H102" s="75"/>
      <c r="I102" s="101"/>
      <c r="J102" s="101"/>
      <c r="K102" s="101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77"/>
      <c r="W102" s="77"/>
      <c r="X102" s="77"/>
      <c r="Y102" s="77"/>
      <c r="Z102" s="77"/>
      <c r="AA102" s="77"/>
      <c r="AB102" s="75"/>
      <c r="AC102" s="77"/>
      <c r="AD102" s="77"/>
      <c r="AE102" s="77"/>
      <c r="AF102" s="77"/>
      <c r="AG102" s="77"/>
      <c r="AH102" s="77"/>
      <c r="AI102" s="77"/>
      <c r="AJ102" s="77"/>
      <c r="AK102" s="75"/>
      <c r="AL102" s="77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20"/>
      <c r="BW102" s="20"/>
      <c r="BX102" s="20"/>
      <c r="BY102" s="20"/>
      <c r="BZ102" s="20"/>
      <c r="CA102" s="92"/>
      <c r="CB102" s="92"/>
      <c r="CC102" s="92"/>
      <c r="CD102" s="74"/>
      <c r="CE102" s="74"/>
      <c r="CF102" s="74"/>
      <c r="CG102" s="74"/>
      <c r="CH102" s="74"/>
      <c r="CI102" s="75"/>
      <c r="CJ102" s="75"/>
      <c r="CK102" s="75"/>
      <c r="CL102" s="75"/>
      <c r="CM102" s="75"/>
      <c r="CN102" s="75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</row>
    <row r="103" spans="1:236" s="52" customFormat="1" ht="9.75" hidden="1" customHeight="1">
      <c r="A103" s="75"/>
      <c r="B103" s="75"/>
      <c r="C103" s="75"/>
      <c r="D103" s="75"/>
      <c r="E103" s="75"/>
      <c r="F103" s="75"/>
      <c r="G103" s="75"/>
      <c r="H103" s="75"/>
      <c r="I103" s="101"/>
      <c r="J103" s="101"/>
      <c r="K103" s="101"/>
      <c r="L103" s="63"/>
      <c r="M103" s="64"/>
      <c r="N103" s="64"/>
      <c r="O103" s="64"/>
      <c r="P103" s="64"/>
      <c r="Q103" s="64"/>
      <c r="R103" s="64"/>
      <c r="S103" s="64"/>
      <c r="T103" s="64"/>
      <c r="U103" s="64"/>
      <c r="V103" s="77"/>
      <c r="W103" s="77"/>
      <c r="X103" s="77"/>
      <c r="Y103" s="77"/>
      <c r="Z103" s="77"/>
      <c r="AA103" s="77"/>
      <c r="AB103" s="75"/>
      <c r="AC103" s="77"/>
      <c r="AD103" s="77"/>
      <c r="AE103" s="77"/>
      <c r="AF103" s="77"/>
      <c r="AG103" s="77"/>
      <c r="AH103" s="77"/>
      <c r="AI103" s="77"/>
      <c r="AJ103" s="77"/>
      <c r="AK103" s="75"/>
      <c r="AL103" s="77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20"/>
      <c r="BW103" s="20"/>
      <c r="BX103" s="20"/>
      <c r="BY103" s="20"/>
      <c r="BZ103" s="20"/>
      <c r="CA103" s="92"/>
      <c r="CB103" s="92"/>
      <c r="CC103" s="92"/>
      <c r="CD103" s="74"/>
      <c r="CE103" s="74"/>
      <c r="CF103" s="74"/>
      <c r="CG103" s="74"/>
      <c r="CH103" s="74"/>
      <c r="CI103" s="75"/>
      <c r="CJ103" s="75"/>
      <c r="CK103" s="75"/>
      <c r="CL103" s="75"/>
      <c r="CM103" s="75"/>
      <c r="CN103" s="75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</row>
    <row r="104" spans="1:236" s="52" customFormat="1" ht="9.75" hidden="1" customHeight="1">
      <c r="A104" s="75"/>
      <c r="B104" s="75"/>
      <c r="C104" s="75"/>
      <c r="D104" s="75"/>
      <c r="E104" s="75"/>
      <c r="F104" s="75"/>
      <c r="G104" s="75"/>
      <c r="H104" s="75"/>
      <c r="I104" s="101"/>
      <c r="J104" s="101"/>
      <c r="K104" s="101"/>
      <c r="L104" s="63"/>
      <c r="M104" s="65"/>
      <c r="N104" s="65"/>
      <c r="O104" s="64"/>
      <c r="P104" s="64"/>
      <c r="Q104" s="64"/>
      <c r="R104" s="64"/>
      <c r="S104" s="64"/>
      <c r="T104" s="64"/>
      <c r="U104" s="64"/>
      <c r="V104" s="77"/>
      <c r="W104" s="77"/>
      <c r="X104" s="77"/>
      <c r="Y104" s="77"/>
      <c r="Z104" s="77"/>
      <c r="AA104" s="77"/>
      <c r="AB104" s="75"/>
      <c r="AC104" s="77"/>
      <c r="AD104" s="77"/>
      <c r="AE104" s="77"/>
      <c r="AF104" s="77"/>
      <c r="AG104" s="77"/>
      <c r="AH104" s="77"/>
      <c r="AI104" s="77"/>
      <c r="AJ104" s="77"/>
      <c r="AK104" s="75"/>
      <c r="AL104" s="77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20"/>
      <c r="BW104" s="20"/>
      <c r="BX104" s="20"/>
      <c r="BY104" s="20"/>
      <c r="BZ104" s="20"/>
      <c r="CA104" s="92"/>
      <c r="CB104" s="92"/>
      <c r="CC104" s="92"/>
      <c r="CD104" s="74"/>
      <c r="CE104" s="74"/>
      <c r="CF104" s="74"/>
      <c r="CG104" s="74"/>
      <c r="CH104" s="74"/>
      <c r="CI104" s="75"/>
      <c r="CJ104" s="75"/>
      <c r="CK104" s="75"/>
      <c r="CL104" s="75"/>
      <c r="CM104" s="75"/>
      <c r="CN104" s="75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</row>
    <row r="105" spans="1:236" s="52" customFormat="1" ht="9.75" hidden="1" customHeight="1">
      <c r="A105" s="75"/>
      <c r="B105" s="75"/>
      <c r="C105" s="75"/>
      <c r="D105" s="75"/>
      <c r="E105" s="75"/>
      <c r="F105" s="75"/>
      <c r="G105" s="75"/>
      <c r="H105" s="75"/>
      <c r="I105" s="101"/>
      <c r="J105" s="101"/>
      <c r="K105" s="101"/>
      <c r="L105" s="63"/>
      <c r="M105" s="65"/>
      <c r="N105" s="65"/>
      <c r="O105" s="64"/>
      <c r="P105" s="64"/>
      <c r="Q105" s="64"/>
      <c r="R105" s="64"/>
      <c r="S105" s="64"/>
      <c r="T105" s="64"/>
      <c r="U105" s="64"/>
      <c r="V105" s="77"/>
      <c r="W105" s="77"/>
      <c r="X105" s="77"/>
      <c r="Y105" s="77"/>
      <c r="Z105" s="77"/>
      <c r="AA105" s="77"/>
      <c r="AB105" s="75"/>
      <c r="AC105" s="77"/>
      <c r="AD105" s="77"/>
      <c r="AE105" s="77"/>
      <c r="AF105" s="77"/>
      <c r="AG105" s="77"/>
      <c r="AH105" s="77"/>
      <c r="AI105" s="77"/>
      <c r="AJ105" s="77"/>
      <c r="AK105" s="75"/>
      <c r="AL105" s="77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20"/>
      <c r="BW105" s="20"/>
      <c r="BX105" s="20"/>
      <c r="BY105" s="20"/>
      <c r="BZ105" s="20"/>
      <c r="CA105" s="92"/>
      <c r="CB105" s="92"/>
      <c r="CC105" s="92"/>
      <c r="CD105" s="74"/>
      <c r="CE105" s="74"/>
      <c r="CF105" s="74"/>
      <c r="CG105" s="74"/>
      <c r="CH105" s="74"/>
      <c r="CI105" s="75"/>
      <c r="CJ105" s="75"/>
      <c r="CK105" s="75"/>
      <c r="CL105" s="75"/>
      <c r="CM105" s="75"/>
      <c r="CN105" s="75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</row>
    <row r="106" spans="1:236" s="52" customFormat="1" ht="9.75" hidden="1" customHeight="1">
      <c r="A106" s="75"/>
      <c r="B106" s="75"/>
      <c r="C106" s="75"/>
      <c r="D106" s="75"/>
      <c r="E106" s="75"/>
      <c r="F106" s="75"/>
      <c r="G106" s="75"/>
      <c r="H106" s="75"/>
      <c r="I106" s="101"/>
      <c r="J106" s="101"/>
      <c r="K106" s="101"/>
      <c r="L106" s="63"/>
      <c r="M106" s="65"/>
      <c r="N106" s="65"/>
      <c r="O106" s="64"/>
      <c r="P106" s="64"/>
      <c r="Q106" s="64"/>
      <c r="R106" s="64"/>
      <c r="S106" s="64"/>
      <c r="T106" s="64"/>
      <c r="U106" s="64"/>
      <c r="V106" s="77"/>
      <c r="W106" s="77"/>
      <c r="X106" s="77"/>
      <c r="Y106" s="77"/>
      <c r="Z106" s="77"/>
      <c r="AA106" s="77"/>
      <c r="AB106" s="75"/>
      <c r="AC106" s="77"/>
      <c r="AD106" s="77"/>
      <c r="AE106" s="77"/>
      <c r="AF106" s="77"/>
      <c r="AG106" s="77"/>
      <c r="AH106" s="77"/>
      <c r="AI106" s="77"/>
      <c r="AJ106" s="77"/>
      <c r="AK106" s="75"/>
      <c r="AL106" s="77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20"/>
      <c r="BW106" s="20"/>
      <c r="BX106" s="20"/>
      <c r="BY106" s="20"/>
      <c r="BZ106" s="20"/>
      <c r="CA106" s="92"/>
      <c r="CB106" s="92"/>
      <c r="CC106" s="92"/>
      <c r="CD106" s="74"/>
      <c r="CE106" s="74"/>
      <c r="CF106" s="74"/>
      <c r="CG106" s="74"/>
      <c r="CH106" s="74"/>
      <c r="CI106" s="75"/>
      <c r="CJ106" s="75"/>
      <c r="CK106" s="75"/>
      <c r="CL106" s="75"/>
      <c r="CM106" s="75"/>
      <c r="CN106" s="75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  <c r="HN106" s="74"/>
      <c r="HO106" s="74"/>
      <c r="HP106" s="74"/>
      <c r="HQ106" s="74"/>
      <c r="HR106" s="74"/>
      <c r="HS106" s="74"/>
      <c r="HT106" s="74"/>
      <c r="HU106" s="74"/>
      <c r="HV106" s="74"/>
      <c r="HW106" s="74"/>
      <c r="HX106" s="74"/>
      <c r="HY106" s="74"/>
      <c r="HZ106" s="74"/>
      <c r="IA106" s="74"/>
      <c r="IB106" s="74"/>
    </row>
    <row r="107" spans="1:236" s="52" customFormat="1" ht="9.75" hidden="1" customHeight="1">
      <c r="A107" s="75"/>
      <c r="B107" s="75"/>
      <c r="C107" s="75"/>
      <c r="D107" s="75"/>
      <c r="E107" s="75"/>
      <c r="F107" s="75"/>
      <c r="G107" s="75"/>
      <c r="H107" s="75"/>
      <c r="I107" s="101"/>
      <c r="J107" s="101"/>
      <c r="K107" s="101"/>
      <c r="L107" s="63"/>
      <c r="M107" s="64"/>
      <c r="N107" s="64"/>
      <c r="O107" s="64"/>
      <c r="P107" s="64"/>
      <c r="Q107" s="64"/>
      <c r="R107" s="64"/>
      <c r="S107" s="64"/>
      <c r="T107" s="64"/>
      <c r="U107" s="64"/>
      <c r="V107" s="77"/>
      <c r="W107" s="77"/>
      <c r="X107" s="77"/>
      <c r="Y107" s="77"/>
      <c r="Z107" s="77"/>
      <c r="AA107" s="77"/>
      <c r="AB107" s="75"/>
      <c r="AC107" s="77"/>
      <c r="AD107" s="77"/>
      <c r="AE107" s="77"/>
      <c r="AF107" s="77"/>
      <c r="AG107" s="77"/>
      <c r="AH107" s="77"/>
      <c r="AI107" s="77"/>
      <c r="AJ107" s="77"/>
      <c r="AK107" s="75"/>
      <c r="AL107" s="77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20"/>
      <c r="BW107" s="20"/>
      <c r="BX107" s="20"/>
      <c r="BY107" s="20"/>
      <c r="BZ107" s="20"/>
      <c r="CA107" s="92"/>
      <c r="CB107" s="92"/>
      <c r="CC107" s="92"/>
      <c r="CD107" s="74"/>
      <c r="CE107" s="74"/>
      <c r="CF107" s="74"/>
      <c r="CG107" s="74"/>
      <c r="CH107" s="74"/>
      <c r="CI107" s="75"/>
      <c r="CJ107" s="75"/>
      <c r="CK107" s="75"/>
      <c r="CL107" s="75"/>
      <c r="CM107" s="75"/>
      <c r="CN107" s="75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  <c r="HN107" s="74"/>
      <c r="HO107" s="74"/>
      <c r="HP107" s="74"/>
      <c r="HQ107" s="74"/>
      <c r="HR107" s="74"/>
      <c r="HS107" s="74"/>
      <c r="HT107" s="74"/>
      <c r="HU107" s="74"/>
      <c r="HV107" s="74"/>
      <c r="HW107" s="74"/>
      <c r="HX107" s="74"/>
      <c r="HY107" s="74"/>
      <c r="HZ107" s="74"/>
      <c r="IA107" s="74"/>
      <c r="IB107" s="74"/>
    </row>
    <row r="108" spans="1:236" s="52" customFormat="1" ht="9.75" hidden="1" customHeight="1">
      <c r="A108" s="75"/>
      <c r="B108" s="75"/>
      <c r="C108" s="75"/>
      <c r="D108" s="75"/>
      <c r="E108" s="75"/>
      <c r="F108" s="75"/>
      <c r="G108" s="75"/>
      <c r="H108" s="75"/>
      <c r="I108" s="101"/>
      <c r="J108" s="101"/>
      <c r="K108" s="101"/>
      <c r="L108" s="66"/>
      <c r="M108" s="66"/>
      <c r="N108" s="66"/>
      <c r="O108" s="67"/>
      <c r="P108" s="67"/>
      <c r="Q108" s="67"/>
      <c r="R108" s="67"/>
      <c r="S108" s="67"/>
      <c r="T108" s="67"/>
      <c r="U108" s="67"/>
      <c r="V108" s="77"/>
      <c r="W108" s="77"/>
      <c r="X108" s="77"/>
      <c r="Y108" s="77"/>
      <c r="Z108" s="77"/>
      <c r="AA108" s="77"/>
      <c r="AB108" s="75"/>
      <c r="AC108" s="77"/>
      <c r="AD108" s="77"/>
      <c r="AE108" s="77"/>
      <c r="AF108" s="77"/>
      <c r="AG108" s="77"/>
      <c r="AH108" s="77"/>
      <c r="AI108" s="77"/>
      <c r="AJ108" s="77"/>
      <c r="AK108" s="75"/>
      <c r="AL108" s="77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20"/>
      <c r="BW108" s="20"/>
      <c r="BX108" s="20"/>
      <c r="BY108" s="20"/>
      <c r="BZ108" s="20"/>
      <c r="CA108" s="92"/>
      <c r="CB108" s="92"/>
      <c r="CC108" s="92"/>
      <c r="CD108" s="74"/>
      <c r="CE108" s="74"/>
      <c r="CF108" s="74"/>
      <c r="CG108" s="74"/>
      <c r="CH108" s="74"/>
      <c r="CI108" s="75"/>
      <c r="CJ108" s="75"/>
      <c r="CK108" s="75"/>
      <c r="CL108" s="75"/>
      <c r="CM108" s="75"/>
      <c r="CN108" s="75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</row>
    <row r="109" spans="1:236" s="52" customFormat="1" ht="9.75" hidden="1" customHeight="1">
      <c r="A109" s="75"/>
      <c r="B109" s="75"/>
      <c r="C109" s="75"/>
      <c r="D109" s="75"/>
      <c r="E109" s="75"/>
      <c r="F109" s="75"/>
      <c r="G109" s="75"/>
      <c r="H109" s="75"/>
      <c r="I109" s="101"/>
      <c r="J109" s="101"/>
      <c r="K109" s="101"/>
      <c r="L109" s="66"/>
      <c r="M109" s="66"/>
      <c r="N109" s="66"/>
      <c r="O109" s="67"/>
      <c r="P109" s="67"/>
      <c r="Q109" s="67"/>
      <c r="R109" s="67"/>
      <c r="S109" s="67"/>
      <c r="T109" s="67"/>
      <c r="U109" s="67"/>
      <c r="V109" s="77"/>
      <c r="W109" s="77"/>
      <c r="X109" s="77"/>
      <c r="Y109" s="77"/>
      <c r="Z109" s="77"/>
      <c r="AA109" s="77"/>
      <c r="AB109" s="75"/>
      <c r="AC109" s="77"/>
      <c r="AD109" s="77"/>
      <c r="AE109" s="77"/>
      <c r="AF109" s="77"/>
      <c r="AG109" s="77"/>
      <c r="AH109" s="77"/>
      <c r="AI109" s="77"/>
      <c r="AJ109" s="77"/>
      <c r="AK109" s="75"/>
      <c r="AL109" s="77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20"/>
      <c r="BW109" s="20"/>
      <c r="BX109" s="20"/>
      <c r="BY109" s="20"/>
      <c r="BZ109" s="20"/>
      <c r="CA109" s="92"/>
      <c r="CB109" s="92"/>
      <c r="CC109" s="92"/>
      <c r="CD109" s="74"/>
      <c r="CE109" s="74"/>
      <c r="CF109" s="74"/>
      <c r="CG109" s="74"/>
      <c r="CH109" s="74"/>
      <c r="CI109" s="75"/>
      <c r="CJ109" s="75"/>
      <c r="CK109" s="75"/>
      <c r="CL109" s="75"/>
      <c r="CM109" s="75"/>
      <c r="CN109" s="75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74"/>
      <c r="HJ109" s="74"/>
      <c r="HK109" s="74"/>
      <c r="HL109" s="74"/>
      <c r="HM109" s="74"/>
      <c r="HN109" s="74"/>
      <c r="HO109" s="74"/>
      <c r="HP109" s="74"/>
      <c r="HQ109" s="74"/>
      <c r="HR109" s="74"/>
      <c r="HS109" s="74"/>
      <c r="HT109" s="74"/>
      <c r="HU109" s="74"/>
      <c r="HV109" s="74"/>
      <c r="HW109" s="74"/>
      <c r="HX109" s="74"/>
      <c r="HY109" s="74"/>
      <c r="HZ109" s="74"/>
      <c r="IA109" s="74"/>
      <c r="IB109" s="74"/>
    </row>
    <row r="110" spans="1:236" s="52" customFormat="1" ht="9.75" hidden="1" customHeight="1">
      <c r="A110" s="75"/>
      <c r="B110" s="75"/>
      <c r="C110" s="75"/>
      <c r="D110" s="75"/>
      <c r="E110" s="75"/>
      <c r="F110" s="75"/>
      <c r="G110" s="75"/>
      <c r="H110" s="75"/>
      <c r="I110" s="101"/>
      <c r="J110" s="101"/>
      <c r="K110" s="101"/>
      <c r="L110" s="66"/>
      <c r="M110" s="66"/>
      <c r="N110" s="66"/>
      <c r="O110" s="67"/>
      <c r="P110" s="67"/>
      <c r="Q110" s="67"/>
      <c r="R110" s="67"/>
      <c r="S110" s="67"/>
      <c r="T110" s="67"/>
      <c r="U110" s="67"/>
      <c r="V110" s="77"/>
      <c r="W110" s="77"/>
      <c r="X110" s="77"/>
      <c r="Y110" s="77"/>
      <c r="Z110" s="77"/>
      <c r="AA110" s="77"/>
      <c r="AB110" s="75"/>
      <c r="AC110" s="77"/>
      <c r="AD110" s="77"/>
      <c r="AE110" s="77"/>
      <c r="AF110" s="77"/>
      <c r="AG110" s="77"/>
      <c r="AH110" s="77"/>
      <c r="AI110" s="77"/>
      <c r="AJ110" s="77"/>
      <c r="AK110" s="75"/>
      <c r="AL110" s="77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20"/>
      <c r="BW110" s="20"/>
      <c r="BX110" s="20"/>
      <c r="BY110" s="20"/>
      <c r="BZ110" s="20"/>
      <c r="CA110" s="92"/>
      <c r="CB110" s="92"/>
      <c r="CC110" s="92"/>
      <c r="CD110" s="74"/>
      <c r="CE110" s="74"/>
      <c r="CF110" s="74"/>
      <c r="CG110" s="74"/>
      <c r="CH110" s="74"/>
      <c r="CI110" s="75"/>
      <c r="CJ110" s="75"/>
      <c r="CK110" s="75"/>
      <c r="CL110" s="75"/>
      <c r="CM110" s="75"/>
      <c r="CN110" s="75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</row>
    <row r="111" spans="1:236" s="52" customFormat="1" ht="9.75" hidden="1" customHeight="1">
      <c r="A111" s="75"/>
      <c r="B111" s="75"/>
      <c r="C111" s="75"/>
      <c r="D111" s="75"/>
      <c r="E111" s="75"/>
      <c r="F111" s="75"/>
      <c r="G111" s="75"/>
      <c r="H111" s="75"/>
      <c r="I111" s="101"/>
      <c r="J111" s="101"/>
      <c r="K111" s="101"/>
      <c r="L111" s="66"/>
      <c r="M111" s="66"/>
      <c r="N111" s="66"/>
      <c r="O111" s="67"/>
      <c r="P111" s="67"/>
      <c r="Q111" s="67"/>
      <c r="R111" s="67"/>
      <c r="S111" s="67"/>
      <c r="T111" s="67"/>
      <c r="U111" s="67"/>
      <c r="V111" s="77"/>
      <c r="W111" s="77"/>
      <c r="X111" s="77"/>
      <c r="Y111" s="77"/>
      <c r="Z111" s="77"/>
      <c r="AA111" s="77"/>
      <c r="AB111" s="75"/>
      <c r="AC111" s="77"/>
      <c r="AD111" s="77"/>
      <c r="AE111" s="77"/>
      <c r="AF111" s="77"/>
      <c r="AG111" s="77"/>
      <c r="AH111" s="77"/>
      <c r="AI111" s="77"/>
      <c r="AJ111" s="77"/>
      <c r="AK111" s="75"/>
      <c r="AL111" s="77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20"/>
      <c r="BW111" s="20"/>
      <c r="BX111" s="20"/>
      <c r="BY111" s="20"/>
      <c r="BZ111" s="20"/>
      <c r="CA111" s="92"/>
      <c r="CB111" s="92"/>
      <c r="CC111" s="92"/>
      <c r="CD111" s="74"/>
      <c r="CE111" s="74"/>
      <c r="CF111" s="74"/>
      <c r="CG111" s="74"/>
      <c r="CH111" s="74"/>
      <c r="CI111" s="75"/>
      <c r="CJ111" s="75"/>
      <c r="CK111" s="75"/>
      <c r="CL111" s="75"/>
      <c r="CM111" s="75"/>
      <c r="CN111" s="75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</row>
    <row r="112" spans="1:236" s="52" customFormat="1" ht="9.75" hidden="1" customHeight="1">
      <c r="A112" s="75"/>
      <c r="B112" s="75"/>
      <c r="C112" s="75"/>
      <c r="D112" s="75"/>
      <c r="E112" s="75"/>
      <c r="F112" s="75"/>
      <c r="G112" s="75"/>
      <c r="H112" s="75"/>
      <c r="I112" s="101"/>
      <c r="J112" s="101"/>
      <c r="K112" s="59"/>
      <c r="L112" s="59"/>
      <c r="M112" s="59"/>
      <c r="N112" s="59"/>
      <c r="O112" s="59"/>
      <c r="P112" s="59"/>
      <c r="Q112" s="59"/>
      <c r="R112" s="59"/>
      <c r="S112" s="101"/>
      <c r="T112" s="59"/>
      <c r="U112" s="59"/>
      <c r="V112" s="77"/>
      <c r="W112" s="77"/>
      <c r="X112" s="77"/>
      <c r="Y112" s="77"/>
      <c r="Z112" s="77"/>
      <c r="AA112" s="77"/>
      <c r="AB112" s="75"/>
      <c r="AC112" s="77"/>
      <c r="AD112" s="77"/>
      <c r="AE112" s="77"/>
      <c r="AF112" s="77"/>
      <c r="AG112" s="77"/>
      <c r="AH112" s="77"/>
      <c r="AI112" s="77"/>
      <c r="AJ112" s="77"/>
      <c r="AK112" s="75"/>
      <c r="AL112" s="77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20"/>
      <c r="BW112" s="20"/>
      <c r="BX112" s="20"/>
      <c r="BY112" s="20"/>
      <c r="BZ112" s="20"/>
      <c r="CA112" s="92"/>
      <c r="CB112" s="92"/>
      <c r="CC112" s="92"/>
      <c r="CD112" s="74"/>
      <c r="CE112" s="74"/>
      <c r="CF112" s="74"/>
      <c r="CG112" s="74"/>
      <c r="CH112" s="74"/>
      <c r="CI112" s="75"/>
      <c r="CJ112" s="75"/>
      <c r="CK112" s="75"/>
      <c r="CL112" s="75"/>
      <c r="CM112" s="75"/>
      <c r="CN112" s="75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</row>
    <row r="113" spans="1:236" s="52" customFormat="1" ht="9.75" hidden="1" customHeight="1">
      <c r="A113" s="75"/>
      <c r="B113" s="75"/>
      <c r="C113" s="75"/>
      <c r="D113" s="75"/>
      <c r="E113" s="75"/>
      <c r="F113" s="75"/>
      <c r="G113" s="75"/>
      <c r="H113" s="75"/>
      <c r="I113" s="101"/>
      <c r="J113" s="101"/>
      <c r="K113" s="59"/>
      <c r="L113" s="59"/>
      <c r="M113" s="59"/>
      <c r="N113" s="59"/>
      <c r="O113" s="59"/>
      <c r="P113" s="59"/>
      <c r="Q113" s="59"/>
      <c r="R113" s="59"/>
      <c r="S113" s="101"/>
      <c r="T113" s="59"/>
      <c r="U113" s="59"/>
      <c r="V113" s="77"/>
      <c r="W113" s="77"/>
      <c r="X113" s="77"/>
      <c r="Y113" s="77"/>
      <c r="Z113" s="77"/>
      <c r="AA113" s="77"/>
      <c r="AB113" s="75"/>
      <c r="AC113" s="77"/>
      <c r="AD113" s="77"/>
      <c r="AE113" s="77"/>
      <c r="AF113" s="77"/>
      <c r="AG113" s="77"/>
      <c r="AH113" s="77"/>
      <c r="AI113" s="77"/>
      <c r="AJ113" s="77"/>
      <c r="AK113" s="75"/>
      <c r="AL113" s="77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20"/>
      <c r="BW113" s="20"/>
      <c r="BX113" s="20"/>
      <c r="BY113" s="20"/>
      <c r="BZ113" s="20"/>
      <c r="CA113" s="92"/>
      <c r="CB113" s="92"/>
      <c r="CC113" s="92"/>
      <c r="CD113" s="74"/>
      <c r="CE113" s="74"/>
      <c r="CF113" s="74"/>
      <c r="CG113" s="74"/>
      <c r="CH113" s="74"/>
      <c r="CI113" s="75"/>
      <c r="CJ113" s="75"/>
      <c r="CK113" s="75"/>
      <c r="CL113" s="75"/>
      <c r="CM113" s="75"/>
      <c r="CN113" s="75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74"/>
      <c r="HJ113" s="74"/>
      <c r="HK113" s="74"/>
      <c r="HL113" s="74"/>
      <c r="HM113" s="74"/>
      <c r="HN113" s="74"/>
      <c r="HO113" s="74"/>
      <c r="HP113" s="74"/>
      <c r="HQ113" s="74"/>
      <c r="HR113" s="74"/>
      <c r="HS113" s="74"/>
      <c r="HT113" s="74"/>
      <c r="HU113" s="74"/>
      <c r="HV113" s="74"/>
      <c r="HW113" s="74"/>
      <c r="HX113" s="74"/>
      <c r="HY113" s="74"/>
      <c r="HZ113" s="74"/>
      <c r="IA113" s="74"/>
      <c r="IB113" s="74"/>
    </row>
    <row r="114" spans="1:236" s="52" customFormat="1" ht="9.75" hidden="1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7"/>
      <c r="L114" s="77"/>
      <c r="M114" s="77"/>
      <c r="N114" s="77"/>
      <c r="O114" s="77"/>
      <c r="P114" s="77"/>
      <c r="Q114" s="77"/>
      <c r="R114" s="77"/>
      <c r="S114" s="75"/>
      <c r="T114" s="77"/>
      <c r="U114" s="77"/>
      <c r="V114" s="77"/>
      <c r="W114" s="77"/>
      <c r="X114" s="77"/>
      <c r="Y114" s="77"/>
      <c r="Z114" s="77"/>
      <c r="AA114" s="77"/>
      <c r="AB114" s="75"/>
      <c r="AC114" s="77"/>
      <c r="AD114" s="77"/>
      <c r="AE114" s="77"/>
      <c r="AF114" s="77"/>
      <c r="AG114" s="77"/>
      <c r="AH114" s="77"/>
      <c r="AI114" s="77"/>
      <c r="AJ114" s="77"/>
      <c r="AK114" s="75"/>
      <c r="AL114" s="77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20"/>
      <c r="BW114" s="20"/>
      <c r="BX114" s="20"/>
      <c r="BY114" s="20"/>
      <c r="BZ114" s="20"/>
      <c r="CA114" s="92"/>
      <c r="CB114" s="92"/>
      <c r="CC114" s="92"/>
      <c r="CD114" s="74"/>
      <c r="CE114" s="74"/>
      <c r="CF114" s="74"/>
      <c r="CG114" s="74"/>
      <c r="CH114" s="74"/>
      <c r="CI114" s="75"/>
      <c r="CJ114" s="75"/>
      <c r="CK114" s="75"/>
      <c r="CL114" s="75"/>
      <c r="CM114" s="75"/>
      <c r="CN114" s="75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  <c r="HN114" s="74"/>
      <c r="HO114" s="74"/>
      <c r="HP114" s="74"/>
      <c r="HQ114" s="74"/>
      <c r="HR114" s="74"/>
      <c r="HS114" s="74"/>
      <c r="HT114" s="74"/>
      <c r="HU114" s="74"/>
      <c r="HV114" s="74"/>
      <c r="HW114" s="74"/>
      <c r="HX114" s="74"/>
      <c r="HY114" s="74"/>
      <c r="HZ114" s="74"/>
      <c r="IA114" s="74"/>
      <c r="IB114" s="74"/>
    </row>
    <row r="115" spans="1:236" s="52" customFormat="1" ht="9.75" hidden="1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7"/>
      <c r="L115" s="77"/>
      <c r="M115" s="77"/>
      <c r="N115" s="77"/>
      <c r="O115" s="77"/>
      <c r="P115" s="77"/>
      <c r="Q115" s="77"/>
      <c r="R115" s="77"/>
      <c r="S115" s="75"/>
      <c r="T115" s="77"/>
      <c r="U115" s="77"/>
      <c r="V115" s="77"/>
      <c r="W115" s="77"/>
      <c r="X115" s="77"/>
      <c r="Y115" s="77"/>
      <c r="Z115" s="77"/>
      <c r="AA115" s="77"/>
      <c r="AB115" s="75"/>
      <c r="AC115" s="77"/>
      <c r="AD115" s="77"/>
      <c r="AE115" s="77"/>
      <c r="AF115" s="77"/>
      <c r="AG115" s="77"/>
      <c r="AH115" s="77"/>
      <c r="AI115" s="77"/>
      <c r="AJ115" s="77"/>
      <c r="AK115" s="75"/>
      <c r="AL115" s="77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20"/>
      <c r="BW115" s="20"/>
      <c r="BX115" s="20"/>
      <c r="BY115" s="20"/>
      <c r="BZ115" s="20"/>
      <c r="CA115" s="92"/>
      <c r="CB115" s="92"/>
      <c r="CC115" s="92"/>
      <c r="CD115" s="74"/>
      <c r="CE115" s="74"/>
      <c r="CF115" s="74"/>
      <c r="CG115" s="74"/>
      <c r="CH115" s="74"/>
      <c r="CI115" s="75"/>
      <c r="CJ115" s="75"/>
      <c r="CK115" s="75"/>
      <c r="CL115" s="75"/>
      <c r="CM115" s="75"/>
      <c r="CN115" s="75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  <c r="HY115" s="74"/>
      <c r="HZ115" s="74"/>
      <c r="IA115" s="74"/>
      <c r="IB115" s="74"/>
    </row>
    <row r="116" spans="1:236" s="52" customFormat="1" ht="9.75" hidden="1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7"/>
      <c r="L116" s="77"/>
      <c r="M116" s="77"/>
      <c r="N116" s="77"/>
      <c r="O116" s="77"/>
      <c r="P116" s="77"/>
      <c r="Q116" s="77"/>
      <c r="R116" s="77"/>
      <c r="S116" s="75"/>
      <c r="T116" s="77"/>
      <c r="U116" s="77"/>
      <c r="V116" s="77"/>
      <c r="W116" s="77"/>
      <c r="X116" s="77"/>
      <c r="Y116" s="77"/>
      <c r="Z116" s="77"/>
      <c r="AA116" s="77"/>
      <c r="AB116" s="75"/>
      <c r="AC116" s="77"/>
      <c r="AD116" s="77"/>
      <c r="AE116" s="77"/>
      <c r="AF116" s="77"/>
      <c r="AG116" s="77"/>
      <c r="AH116" s="77"/>
      <c r="AI116" s="77"/>
      <c r="AJ116" s="77"/>
      <c r="AK116" s="75"/>
      <c r="AL116" s="77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20"/>
      <c r="BW116" s="20"/>
      <c r="BX116" s="20"/>
      <c r="BY116" s="20"/>
      <c r="BZ116" s="20"/>
      <c r="CA116" s="92"/>
      <c r="CB116" s="92"/>
      <c r="CC116" s="92"/>
      <c r="CD116" s="74"/>
      <c r="CE116" s="74"/>
      <c r="CF116" s="74"/>
      <c r="CG116" s="74"/>
      <c r="CH116" s="74"/>
      <c r="CI116" s="75"/>
      <c r="CJ116" s="75"/>
      <c r="CK116" s="75"/>
      <c r="CL116" s="75"/>
      <c r="CM116" s="75"/>
      <c r="CN116" s="75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  <c r="HN116" s="74"/>
      <c r="HO116" s="74"/>
      <c r="HP116" s="74"/>
      <c r="HQ116" s="74"/>
      <c r="HR116" s="74"/>
      <c r="HS116" s="74"/>
      <c r="HT116" s="74"/>
      <c r="HU116" s="74"/>
      <c r="HV116" s="74"/>
      <c r="HW116" s="74"/>
      <c r="HX116" s="74"/>
      <c r="HY116" s="74"/>
      <c r="HZ116" s="74"/>
      <c r="IA116" s="74"/>
      <c r="IB116" s="74"/>
    </row>
    <row r="117" spans="1:236" s="52" customFormat="1" ht="9.75" hidden="1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7"/>
      <c r="L117" s="77"/>
      <c r="M117" s="77"/>
      <c r="N117" s="77"/>
      <c r="O117" s="77"/>
      <c r="P117" s="77"/>
      <c r="Q117" s="77"/>
      <c r="R117" s="77"/>
      <c r="S117" s="75"/>
      <c r="T117" s="77"/>
      <c r="U117" s="77"/>
      <c r="V117" s="77"/>
      <c r="W117" s="77"/>
      <c r="X117" s="77"/>
      <c r="Y117" s="77"/>
      <c r="Z117" s="77"/>
      <c r="AA117" s="77"/>
      <c r="AB117" s="75"/>
      <c r="AC117" s="77"/>
      <c r="AD117" s="77"/>
      <c r="AE117" s="77"/>
      <c r="AF117" s="77"/>
      <c r="AG117" s="77"/>
      <c r="AH117" s="77"/>
      <c r="AI117" s="77"/>
      <c r="AJ117" s="77"/>
      <c r="AK117" s="75"/>
      <c r="AL117" s="77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20"/>
      <c r="BW117" s="20"/>
      <c r="BX117" s="20"/>
      <c r="BY117" s="20"/>
      <c r="BZ117" s="20"/>
      <c r="CA117" s="92"/>
      <c r="CB117" s="92"/>
      <c r="CC117" s="92"/>
      <c r="CD117" s="74"/>
      <c r="CE117" s="74"/>
      <c r="CF117" s="74"/>
      <c r="CG117" s="74"/>
      <c r="CH117" s="74"/>
      <c r="CI117" s="75"/>
      <c r="CJ117" s="75"/>
      <c r="CK117" s="75"/>
      <c r="CL117" s="75"/>
      <c r="CM117" s="75"/>
      <c r="CN117" s="75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  <c r="HU117" s="74"/>
      <c r="HV117" s="74"/>
      <c r="HW117" s="74"/>
      <c r="HX117" s="74"/>
      <c r="HY117" s="74"/>
      <c r="HZ117" s="74"/>
      <c r="IA117" s="74"/>
      <c r="IB117" s="74"/>
    </row>
    <row r="118" spans="1:236" s="52" customFormat="1" ht="9.75" hidden="1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7"/>
      <c r="L118" s="77"/>
      <c r="M118" s="77"/>
      <c r="N118" s="77"/>
      <c r="O118" s="77"/>
      <c r="P118" s="77"/>
      <c r="Q118" s="77"/>
      <c r="R118" s="77"/>
      <c r="S118" s="75"/>
      <c r="T118" s="77"/>
      <c r="U118" s="77"/>
      <c r="V118" s="77"/>
      <c r="W118" s="77"/>
      <c r="X118" s="77"/>
      <c r="Y118" s="77"/>
      <c r="Z118" s="77"/>
      <c r="AA118" s="77"/>
      <c r="AB118" s="75"/>
      <c r="AC118" s="77"/>
      <c r="AD118" s="77"/>
      <c r="AE118" s="77"/>
      <c r="AF118" s="77"/>
      <c r="AG118" s="77"/>
      <c r="AH118" s="77"/>
      <c r="AI118" s="77"/>
      <c r="AJ118" s="77"/>
      <c r="AK118" s="75"/>
      <c r="AL118" s="77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20"/>
      <c r="BW118" s="20"/>
      <c r="BX118" s="20"/>
      <c r="BY118" s="20"/>
      <c r="BZ118" s="20"/>
      <c r="CA118" s="92"/>
      <c r="CB118" s="92"/>
      <c r="CC118" s="92"/>
      <c r="CD118" s="74"/>
      <c r="CE118" s="74"/>
      <c r="CF118" s="74"/>
      <c r="CG118" s="74"/>
      <c r="CH118" s="74"/>
      <c r="CI118" s="75"/>
      <c r="CJ118" s="75"/>
      <c r="CK118" s="75"/>
      <c r="CL118" s="75"/>
      <c r="CM118" s="75"/>
      <c r="CN118" s="75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74"/>
      <c r="HJ118" s="74"/>
      <c r="HK118" s="74"/>
      <c r="HL118" s="74"/>
      <c r="HM118" s="74"/>
      <c r="HN118" s="74"/>
      <c r="HO118" s="74"/>
      <c r="HP118" s="74"/>
      <c r="HQ118" s="74"/>
      <c r="HR118" s="74"/>
      <c r="HS118" s="74"/>
      <c r="HT118" s="74"/>
      <c r="HU118" s="74"/>
      <c r="HV118" s="74"/>
      <c r="HW118" s="74"/>
      <c r="HX118" s="74"/>
      <c r="HY118" s="74"/>
      <c r="HZ118" s="74"/>
      <c r="IA118" s="74"/>
      <c r="IB118" s="74"/>
    </row>
    <row r="119" spans="1:236" s="52" customFormat="1" ht="9.75" hidden="1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7"/>
      <c r="L119" s="77"/>
      <c r="M119" s="77"/>
      <c r="N119" s="77"/>
      <c r="O119" s="77"/>
      <c r="P119" s="77"/>
      <c r="Q119" s="77"/>
      <c r="R119" s="77"/>
      <c r="S119" s="75"/>
      <c r="T119" s="77"/>
      <c r="U119" s="77"/>
      <c r="V119" s="77"/>
      <c r="W119" s="77"/>
      <c r="X119" s="77"/>
      <c r="Y119" s="77"/>
      <c r="Z119" s="77"/>
      <c r="AA119" s="77"/>
      <c r="AB119" s="75"/>
      <c r="AC119" s="77"/>
      <c r="AD119" s="77"/>
      <c r="AE119" s="77"/>
      <c r="AF119" s="77"/>
      <c r="AG119" s="77"/>
      <c r="AH119" s="77"/>
      <c r="AI119" s="77"/>
      <c r="AJ119" s="77"/>
      <c r="AK119" s="75"/>
      <c r="AL119" s="77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20"/>
      <c r="BW119" s="20"/>
      <c r="BX119" s="20"/>
      <c r="BY119" s="20"/>
      <c r="BZ119" s="20"/>
      <c r="CA119" s="92"/>
      <c r="CB119" s="92"/>
      <c r="CC119" s="92"/>
      <c r="CD119" s="74"/>
      <c r="CE119" s="74"/>
      <c r="CF119" s="74"/>
      <c r="CG119" s="74"/>
      <c r="CH119" s="74"/>
      <c r="CI119" s="75"/>
      <c r="CJ119" s="75"/>
      <c r="CK119" s="75"/>
      <c r="CL119" s="75"/>
      <c r="CM119" s="75"/>
      <c r="CN119" s="75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G119" s="74"/>
      <c r="HH119" s="74"/>
      <c r="HI119" s="74"/>
      <c r="HJ119" s="74"/>
      <c r="HK119" s="74"/>
      <c r="HL119" s="74"/>
      <c r="HM119" s="74"/>
      <c r="HN119" s="74"/>
      <c r="HO119" s="74"/>
      <c r="HP119" s="74"/>
      <c r="HQ119" s="74"/>
      <c r="HR119" s="74"/>
      <c r="HS119" s="74"/>
      <c r="HT119" s="74"/>
      <c r="HU119" s="74"/>
      <c r="HV119" s="74"/>
      <c r="HW119" s="74"/>
      <c r="HX119" s="74"/>
      <c r="HY119" s="74"/>
      <c r="HZ119" s="74"/>
      <c r="IA119" s="74"/>
      <c r="IB119" s="74"/>
    </row>
    <row r="120" spans="1:236" s="52" customFormat="1" ht="9.75" hidden="1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7"/>
      <c r="L120" s="77"/>
      <c r="M120" s="77"/>
      <c r="N120" s="77"/>
      <c r="O120" s="77"/>
      <c r="P120" s="77"/>
      <c r="Q120" s="77"/>
      <c r="R120" s="77"/>
      <c r="S120" s="75"/>
      <c r="T120" s="77"/>
      <c r="U120" s="77"/>
      <c r="V120" s="77"/>
      <c r="W120" s="77"/>
      <c r="X120" s="77"/>
      <c r="Y120" s="77"/>
      <c r="Z120" s="77"/>
      <c r="AA120" s="77"/>
      <c r="AB120" s="75"/>
      <c r="AC120" s="77"/>
      <c r="AD120" s="77"/>
      <c r="AE120" s="77"/>
      <c r="AF120" s="77"/>
      <c r="AG120" s="77"/>
      <c r="AH120" s="77"/>
      <c r="AI120" s="77"/>
      <c r="AJ120" s="77"/>
      <c r="AK120" s="75"/>
      <c r="AL120" s="77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20"/>
      <c r="BW120" s="20"/>
      <c r="BX120" s="20"/>
      <c r="BY120" s="20"/>
      <c r="BZ120" s="20"/>
      <c r="CA120" s="92"/>
      <c r="CB120" s="92"/>
      <c r="CC120" s="92"/>
      <c r="CD120" s="74"/>
      <c r="CE120" s="74"/>
      <c r="CF120" s="74"/>
      <c r="CG120" s="74"/>
      <c r="CH120" s="74"/>
      <c r="CI120" s="75"/>
      <c r="CJ120" s="75"/>
      <c r="CK120" s="75"/>
      <c r="CL120" s="75"/>
      <c r="CM120" s="75"/>
      <c r="CN120" s="75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</row>
    <row r="121" spans="1:236" s="52" customFormat="1" ht="9.75" hidden="1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7"/>
      <c r="L121" s="77"/>
      <c r="M121" s="77"/>
      <c r="N121" s="77"/>
      <c r="O121" s="77"/>
      <c r="P121" s="77"/>
      <c r="Q121" s="77"/>
      <c r="R121" s="77"/>
      <c r="S121" s="75"/>
      <c r="T121" s="77"/>
      <c r="U121" s="77"/>
      <c r="V121" s="77"/>
      <c r="W121" s="77"/>
      <c r="X121" s="77"/>
      <c r="Y121" s="77"/>
      <c r="Z121" s="77"/>
      <c r="AA121" s="77"/>
      <c r="AB121" s="75"/>
      <c r="AC121" s="77"/>
      <c r="AD121" s="77"/>
      <c r="AE121" s="77"/>
      <c r="AF121" s="77"/>
      <c r="AG121" s="77"/>
      <c r="AH121" s="77"/>
      <c r="AI121" s="77"/>
      <c r="AJ121" s="77"/>
      <c r="AK121" s="75"/>
      <c r="AL121" s="77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20"/>
      <c r="BW121" s="20"/>
      <c r="BX121" s="20"/>
      <c r="BY121" s="20"/>
      <c r="BZ121" s="20"/>
      <c r="CA121" s="92"/>
      <c r="CB121" s="92"/>
      <c r="CC121" s="92"/>
      <c r="CD121" s="74"/>
      <c r="CE121" s="74"/>
      <c r="CF121" s="74"/>
      <c r="CG121" s="74"/>
      <c r="CH121" s="74"/>
      <c r="CI121" s="75"/>
      <c r="CJ121" s="75"/>
      <c r="CK121" s="75"/>
      <c r="CL121" s="75"/>
      <c r="CM121" s="75"/>
      <c r="CN121" s="75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  <c r="HP121" s="74"/>
      <c r="HQ121" s="74"/>
      <c r="HR121" s="74"/>
      <c r="HS121" s="74"/>
      <c r="HT121" s="74"/>
      <c r="HU121" s="74"/>
      <c r="HV121" s="74"/>
      <c r="HW121" s="74"/>
      <c r="HX121" s="74"/>
      <c r="HY121" s="74"/>
      <c r="HZ121" s="74"/>
      <c r="IA121" s="74"/>
      <c r="IB121" s="74"/>
    </row>
    <row r="122" spans="1:236" s="52" customFormat="1" ht="9.75" hidden="1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7"/>
      <c r="L122" s="77"/>
      <c r="M122" s="77"/>
      <c r="N122" s="77"/>
      <c r="O122" s="77"/>
      <c r="P122" s="77"/>
      <c r="Q122" s="77"/>
      <c r="R122" s="77"/>
      <c r="S122" s="75"/>
      <c r="T122" s="77"/>
      <c r="U122" s="77"/>
      <c r="V122" s="77"/>
      <c r="W122" s="77"/>
      <c r="X122" s="77"/>
      <c r="Y122" s="77"/>
      <c r="Z122" s="77"/>
      <c r="AA122" s="77"/>
      <c r="AB122" s="75"/>
      <c r="AC122" s="77"/>
      <c r="AD122" s="77"/>
      <c r="AE122" s="77"/>
      <c r="AF122" s="77"/>
      <c r="AG122" s="77"/>
      <c r="AH122" s="77"/>
      <c r="AI122" s="77"/>
      <c r="AJ122" s="77"/>
      <c r="AK122" s="75"/>
      <c r="AL122" s="77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20"/>
      <c r="BW122" s="20"/>
      <c r="BX122" s="20"/>
      <c r="BY122" s="20"/>
      <c r="BZ122" s="20"/>
      <c r="CA122" s="92"/>
      <c r="CB122" s="92"/>
      <c r="CC122" s="92"/>
      <c r="CD122" s="74"/>
      <c r="CE122" s="74"/>
      <c r="CF122" s="74"/>
      <c r="CG122" s="74"/>
      <c r="CH122" s="74"/>
      <c r="CI122" s="75"/>
      <c r="CJ122" s="75"/>
      <c r="CK122" s="75"/>
      <c r="CL122" s="75"/>
      <c r="CM122" s="75"/>
      <c r="CN122" s="75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4"/>
      <c r="HN122" s="74"/>
      <c r="HO122" s="74"/>
      <c r="HP122" s="74"/>
      <c r="HQ122" s="74"/>
      <c r="HR122" s="74"/>
      <c r="HS122" s="74"/>
      <c r="HT122" s="74"/>
      <c r="HU122" s="74"/>
      <c r="HV122" s="74"/>
      <c r="HW122" s="74"/>
      <c r="HX122" s="74"/>
      <c r="HY122" s="74"/>
      <c r="HZ122" s="74"/>
      <c r="IA122" s="74"/>
      <c r="IB122" s="74"/>
    </row>
    <row r="123" spans="1:236" s="52" customFormat="1" ht="9.75" hidden="1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7"/>
      <c r="L123" s="77"/>
      <c r="M123" s="77"/>
      <c r="N123" s="77"/>
      <c r="O123" s="77"/>
      <c r="P123" s="77"/>
      <c r="Q123" s="77"/>
      <c r="R123" s="77"/>
      <c r="S123" s="75"/>
      <c r="T123" s="77"/>
      <c r="U123" s="77"/>
      <c r="V123" s="77"/>
      <c r="W123" s="77"/>
      <c r="X123" s="77"/>
      <c r="Y123" s="77"/>
      <c r="Z123" s="77"/>
      <c r="AA123" s="77"/>
      <c r="AB123" s="75"/>
      <c r="AC123" s="77"/>
      <c r="AD123" s="77"/>
      <c r="AE123" s="77"/>
      <c r="AF123" s="77"/>
      <c r="AG123" s="77"/>
      <c r="AH123" s="77"/>
      <c r="AI123" s="77"/>
      <c r="AJ123" s="77"/>
      <c r="AK123" s="75"/>
      <c r="AL123" s="77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20"/>
      <c r="BW123" s="20"/>
      <c r="BX123" s="20"/>
      <c r="BY123" s="20"/>
      <c r="BZ123" s="20"/>
      <c r="CA123" s="92"/>
      <c r="CB123" s="92"/>
      <c r="CC123" s="92"/>
      <c r="CD123" s="74"/>
      <c r="CE123" s="74"/>
      <c r="CF123" s="74"/>
      <c r="CG123" s="74"/>
      <c r="CH123" s="74"/>
      <c r="CI123" s="75"/>
      <c r="CJ123" s="75"/>
      <c r="CK123" s="75"/>
      <c r="CL123" s="75"/>
      <c r="CM123" s="75"/>
      <c r="CN123" s="75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G123" s="74"/>
      <c r="HH123" s="74"/>
      <c r="HI123" s="74"/>
      <c r="HJ123" s="74"/>
      <c r="HK123" s="74"/>
      <c r="HL123" s="74"/>
      <c r="HM123" s="74"/>
      <c r="HN123" s="74"/>
      <c r="HO123" s="74"/>
      <c r="HP123" s="74"/>
      <c r="HQ123" s="74"/>
      <c r="HR123" s="74"/>
      <c r="HS123" s="74"/>
      <c r="HT123" s="74"/>
      <c r="HU123" s="74"/>
      <c r="HV123" s="74"/>
      <c r="HW123" s="74"/>
      <c r="HX123" s="74"/>
      <c r="HY123" s="74"/>
      <c r="HZ123" s="74"/>
      <c r="IA123" s="74"/>
      <c r="IB123" s="74"/>
    </row>
    <row r="124" spans="1:236" s="52" customFormat="1" ht="9.75" hidden="1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7"/>
      <c r="L124" s="77"/>
      <c r="M124" s="77"/>
      <c r="N124" s="77"/>
      <c r="O124" s="77"/>
      <c r="P124" s="77"/>
      <c r="Q124" s="77"/>
      <c r="R124" s="77"/>
      <c r="S124" s="75"/>
      <c r="T124" s="77"/>
      <c r="U124" s="77"/>
      <c r="V124" s="77"/>
      <c r="W124" s="77"/>
      <c r="X124" s="77"/>
      <c r="Y124" s="77"/>
      <c r="Z124" s="77"/>
      <c r="AA124" s="77"/>
      <c r="AB124" s="75"/>
      <c r="AC124" s="77"/>
      <c r="AD124" s="77"/>
      <c r="AE124" s="77"/>
      <c r="AF124" s="77"/>
      <c r="AG124" s="77"/>
      <c r="AH124" s="77"/>
      <c r="AI124" s="77"/>
      <c r="AJ124" s="77"/>
      <c r="AK124" s="75"/>
      <c r="AL124" s="77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20"/>
      <c r="BW124" s="20"/>
      <c r="BX124" s="20"/>
      <c r="BY124" s="20"/>
      <c r="BZ124" s="20"/>
      <c r="CA124" s="20"/>
      <c r="CB124" s="20"/>
      <c r="CC124" s="20"/>
      <c r="CD124" s="74"/>
      <c r="CE124" s="74"/>
      <c r="CF124" s="74"/>
      <c r="CG124" s="74"/>
      <c r="CH124" s="74"/>
      <c r="CI124" s="75"/>
      <c r="CJ124" s="75"/>
      <c r="CK124" s="75"/>
      <c r="CL124" s="75"/>
      <c r="CM124" s="75"/>
      <c r="CN124" s="75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4"/>
      <c r="HP124" s="74"/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4"/>
    </row>
    <row r="125" spans="1:236" s="52" customFormat="1" ht="9.75" hidden="1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7"/>
      <c r="L125" s="77"/>
      <c r="M125" s="77"/>
      <c r="N125" s="77"/>
      <c r="O125" s="77"/>
      <c r="P125" s="77"/>
      <c r="Q125" s="77"/>
      <c r="R125" s="77"/>
      <c r="S125" s="75"/>
      <c r="T125" s="77"/>
      <c r="U125" s="77"/>
      <c r="V125" s="77"/>
      <c r="W125" s="77"/>
      <c r="X125" s="77"/>
      <c r="Y125" s="77"/>
      <c r="Z125" s="77"/>
      <c r="AA125" s="77"/>
      <c r="AB125" s="75"/>
      <c r="AC125" s="77"/>
      <c r="AD125" s="77"/>
      <c r="AE125" s="77"/>
      <c r="AF125" s="77"/>
      <c r="AG125" s="77"/>
      <c r="AH125" s="77"/>
      <c r="AI125" s="77"/>
      <c r="AJ125" s="77"/>
      <c r="AK125" s="75"/>
      <c r="AL125" s="77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20"/>
      <c r="BW125" s="20"/>
      <c r="BX125" s="20"/>
      <c r="BY125" s="20"/>
      <c r="BZ125" s="20"/>
      <c r="CA125" s="20"/>
      <c r="CB125" s="20"/>
      <c r="CC125" s="20"/>
      <c r="CD125" s="74"/>
      <c r="CE125" s="74"/>
      <c r="CF125" s="74"/>
      <c r="CG125" s="74"/>
      <c r="CH125" s="74"/>
      <c r="CI125" s="75"/>
      <c r="CJ125" s="75"/>
      <c r="CK125" s="75"/>
      <c r="CL125" s="75"/>
      <c r="CM125" s="75"/>
      <c r="CN125" s="75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G125" s="74"/>
      <c r="HH125" s="74"/>
      <c r="HI125" s="74"/>
      <c r="HJ125" s="74"/>
      <c r="HK125" s="74"/>
      <c r="HL125" s="74"/>
      <c r="HM125" s="74"/>
      <c r="HN125" s="74"/>
      <c r="HO125" s="74"/>
      <c r="HP125" s="74"/>
      <c r="HQ125" s="74"/>
      <c r="HR125" s="74"/>
      <c r="HS125" s="74"/>
      <c r="HT125" s="74"/>
      <c r="HU125" s="74"/>
      <c r="HV125" s="74"/>
      <c r="HW125" s="74"/>
      <c r="HX125" s="74"/>
      <c r="HY125" s="74"/>
      <c r="HZ125" s="74"/>
      <c r="IA125" s="74"/>
      <c r="IB125" s="74"/>
    </row>
    <row r="126" spans="1:236" s="52" customFormat="1" ht="9.75" hidden="1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7"/>
      <c r="L126" s="77"/>
      <c r="M126" s="77"/>
      <c r="N126" s="77"/>
      <c r="O126" s="77"/>
      <c r="P126" s="77"/>
      <c r="Q126" s="77"/>
      <c r="R126" s="77"/>
      <c r="S126" s="75"/>
      <c r="T126" s="77"/>
      <c r="U126" s="77"/>
      <c r="V126" s="77"/>
      <c r="W126" s="77"/>
      <c r="X126" s="77"/>
      <c r="Y126" s="77"/>
      <c r="Z126" s="77"/>
      <c r="AA126" s="77"/>
      <c r="AB126" s="75"/>
      <c r="AC126" s="77"/>
      <c r="AD126" s="77"/>
      <c r="AE126" s="77"/>
      <c r="AF126" s="77"/>
      <c r="AG126" s="77"/>
      <c r="AH126" s="77"/>
      <c r="AI126" s="77"/>
      <c r="AJ126" s="77"/>
      <c r="AK126" s="75"/>
      <c r="AL126" s="77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20"/>
      <c r="BW126" s="20"/>
      <c r="BX126" s="20"/>
      <c r="BY126" s="20"/>
      <c r="BZ126" s="20"/>
      <c r="CA126" s="20"/>
      <c r="CB126" s="20"/>
      <c r="CC126" s="20"/>
      <c r="CD126" s="74"/>
      <c r="CE126" s="74"/>
      <c r="CF126" s="74"/>
      <c r="CG126" s="74"/>
      <c r="CH126" s="74"/>
      <c r="CI126" s="75"/>
      <c r="CJ126" s="75"/>
      <c r="CK126" s="75"/>
      <c r="CL126" s="75"/>
      <c r="CM126" s="75"/>
      <c r="CN126" s="75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G126" s="74"/>
      <c r="HH126" s="74"/>
      <c r="HI126" s="74"/>
      <c r="HJ126" s="74"/>
      <c r="HK126" s="74"/>
      <c r="HL126" s="74"/>
      <c r="HM126" s="74"/>
      <c r="HN126" s="74"/>
      <c r="HO126" s="74"/>
      <c r="HP126" s="74"/>
      <c r="HQ126" s="74"/>
      <c r="HR126" s="74"/>
      <c r="HS126" s="74"/>
      <c r="HT126" s="74"/>
      <c r="HU126" s="74"/>
      <c r="HV126" s="74"/>
      <c r="HW126" s="74"/>
      <c r="HX126" s="74"/>
      <c r="HY126" s="74"/>
      <c r="HZ126" s="74"/>
      <c r="IA126" s="74"/>
      <c r="IB126" s="74"/>
    </row>
    <row r="127" spans="1:236" s="52" customFormat="1" ht="9.75" hidden="1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7"/>
      <c r="L127" s="77"/>
      <c r="M127" s="77"/>
      <c r="N127" s="77"/>
      <c r="O127" s="77"/>
      <c r="P127" s="77"/>
      <c r="Q127" s="77"/>
      <c r="R127" s="77"/>
      <c r="S127" s="75"/>
      <c r="T127" s="77"/>
      <c r="U127" s="77"/>
      <c r="V127" s="77"/>
      <c r="W127" s="77"/>
      <c r="X127" s="77"/>
      <c r="Y127" s="77"/>
      <c r="Z127" s="77"/>
      <c r="AA127" s="77"/>
      <c r="AB127" s="75"/>
      <c r="AC127" s="77"/>
      <c r="AD127" s="77"/>
      <c r="AE127" s="77"/>
      <c r="AF127" s="77"/>
      <c r="AG127" s="77"/>
      <c r="AH127" s="77"/>
      <c r="AI127" s="77"/>
      <c r="AJ127" s="77"/>
      <c r="AK127" s="75"/>
      <c r="AL127" s="77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20"/>
      <c r="BW127" s="20"/>
      <c r="BX127" s="20"/>
      <c r="BY127" s="20"/>
      <c r="BZ127" s="20"/>
      <c r="CA127" s="20"/>
      <c r="CB127" s="20"/>
      <c r="CC127" s="20"/>
      <c r="CD127" s="74"/>
      <c r="CE127" s="74"/>
      <c r="CF127" s="74"/>
      <c r="CG127" s="74"/>
      <c r="CH127" s="74"/>
      <c r="CI127" s="75"/>
      <c r="CJ127" s="75"/>
      <c r="CK127" s="75"/>
      <c r="CL127" s="75"/>
      <c r="CM127" s="75"/>
      <c r="CN127" s="75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4"/>
      <c r="HR127" s="74"/>
      <c r="HS127" s="74"/>
      <c r="HT127" s="74"/>
      <c r="HU127" s="74"/>
      <c r="HV127" s="74"/>
      <c r="HW127" s="74"/>
      <c r="HX127" s="74"/>
      <c r="HY127" s="74"/>
      <c r="HZ127" s="74"/>
      <c r="IA127" s="74"/>
      <c r="IB127" s="74"/>
    </row>
    <row r="128" spans="1:236" s="52" customFormat="1" ht="9.75" hidden="1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7"/>
      <c r="L128" s="77"/>
      <c r="M128" s="77"/>
      <c r="N128" s="77"/>
      <c r="O128" s="77"/>
      <c r="P128" s="77"/>
      <c r="Q128" s="77"/>
      <c r="R128" s="77"/>
      <c r="S128" s="75"/>
      <c r="T128" s="77"/>
      <c r="U128" s="77"/>
      <c r="V128" s="77"/>
      <c r="W128" s="77"/>
      <c r="X128" s="77"/>
      <c r="Y128" s="77"/>
      <c r="Z128" s="77"/>
      <c r="AA128" s="77"/>
      <c r="AB128" s="75"/>
      <c r="AC128" s="77"/>
      <c r="AD128" s="77"/>
      <c r="AE128" s="77"/>
      <c r="AF128" s="77"/>
      <c r="AG128" s="77"/>
      <c r="AH128" s="77"/>
      <c r="AI128" s="77"/>
      <c r="AJ128" s="77"/>
      <c r="AK128" s="75"/>
      <c r="AL128" s="77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20"/>
      <c r="BW128" s="20"/>
      <c r="BX128" s="20"/>
      <c r="BY128" s="20"/>
      <c r="BZ128" s="20"/>
      <c r="CA128" s="20"/>
      <c r="CB128" s="20"/>
      <c r="CC128" s="20"/>
      <c r="CD128" s="74"/>
      <c r="CE128" s="74"/>
      <c r="CF128" s="74"/>
      <c r="CG128" s="74"/>
      <c r="CH128" s="74"/>
      <c r="CI128" s="75"/>
      <c r="CJ128" s="75"/>
      <c r="CK128" s="75"/>
      <c r="CL128" s="75"/>
      <c r="CM128" s="75"/>
      <c r="CN128" s="75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G128" s="74"/>
      <c r="HH128" s="74"/>
      <c r="HI128" s="74"/>
      <c r="HJ128" s="74"/>
      <c r="HK128" s="74"/>
      <c r="HL128" s="74"/>
      <c r="HM128" s="74"/>
      <c r="HN128" s="74"/>
      <c r="HO128" s="74"/>
      <c r="HP128" s="74"/>
      <c r="HQ128" s="74"/>
      <c r="HR128" s="74"/>
      <c r="HS128" s="74"/>
      <c r="HT128" s="74"/>
      <c r="HU128" s="74"/>
      <c r="HV128" s="74"/>
      <c r="HW128" s="74"/>
      <c r="HX128" s="74"/>
      <c r="HY128" s="74"/>
      <c r="HZ128" s="74"/>
      <c r="IA128" s="74"/>
      <c r="IB128" s="74"/>
    </row>
    <row r="129" spans="1:236" s="52" customFormat="1" ht="9.75" hidden="1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7"/>
      <c r="L129" s="77"/>
      <c r="M129" s="77"/>
      <c r="N129" s="77"/>
      <c r="O129" s="77"/>
      <c r="P129" s="77"/>
      <c r="Q129" s="77"/>
      <c r="R129" s="77"/>
      <c r="S129" s="75"/>
      <c r="T129" s="77"/>
      <c r="U129" s="77"/>
      <c r="V129" s="77"/>
      <c r="W129" s="77"/>
      <c r="X129" s="77"/>
      <c r="Y129" s="77"/>
      <c r="Z129" s="77"/>
      <c r="AA129" s="77"/>
      <c r="AB129" s="75"/>
      <c r="AC129" s="77"/>
      <c r="AD129" s="77"/>
      <c r="AE129" s="77"/>
      <c r="AF129" s="77"/>
      <c r="AG129" s="77"/>
      <c r="AH129" s="77"/>
      <c r="AI129" s="77"/>
      <c r="AJ129" s="77"/>
      <c r="AK129" s="75"/>
      <c r="AL129" s="77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20"/>
      <c r="BW129" s="20"/>
      <c r="BX129" s="20"/>
      <c r="BY129" s="20"/>
      <c r="BZ129" s="20"/>
      <c r="CA129" s="20"/>
      <c r="CB129" s="20"/>
      <c r="CC129" s="20"/>
      <c r="CD129" s="74"/>
      <c r="CE129" s="74"/>
      <c r="CF129" s="74"/>
      <c r="CG129" s="74"/>
      <c r="CH129" s="74"/>
      <c r="CI129" s="75"/>
      <c r="CJ129" s="75"/>
      <c r="CK129" s="75"/>
      <c r="CL129" s="75"/>
      <c r="CM129" s="75"/>
      <c r="CN129" s="75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G129" s="74"/>
      <c r="HH129" s="74"/>
      <c r="HI129" s="74"/>
      <c r="HJ129" s="74"/>
      <c r="HK129" s="74"/>
      <c r="HL129" s="74"/>
      <c r="HM129" s="74"/>
      <c r="HN129" s="74"/>
      <c r="HO129" s="74"/>
      <c r="HP129" s="74"/>
      <c r="HQ129" s="74"/>
      <c r="HR129" s="74"/>
      <c r="HS129" s="74"/>
      <c r="HT129" s="74"/>
      <c r="HU129" s="74"/>
      <c r="HV129" s="74"/>
      <c r="HW129" s="74"/>
      <c r="HX129" s="74"/>
      <c r="HY129" s="74"/>
      <c r="HZ129" s="74"/>
      <c r="IA129" s="74"/>
      <c r="IB129" s="74"/>
    </row>
    <row r="130" spans="1:236" s="52" customFormat="1" ht="9.75" hidden="1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7"/>
      <c r="L130" s="77"/>
      <c r="M130" s="77"/>
      <c r="N130" s="77"/>
      <c r="O130" s="77"/>
      <c r="P130" s="77"/>
      <c r="Q130" s="77"/>
      <c r="R130" s="77"/>
      <c r="S130" s="75"/>
      <c r="T130" s="77"/>
      <c r="U130" s="77"/>
      <c r="V130" s="77"/>
      <c r="W130" s="77"/>
      <c r="X130" s="77"/>
      <c r="Y130" s="77"/>
      <c r="Z130" s="77"/>
      <c r="AA130" s="77"/>
      <c r="AB130" s="75"/>
      <c r="AC130" s="77"/>
      <c r="AD130" s="77"/>
      <c r="AE130" s="77"/>
      <c r="AF130" s="77"/>
      <c r="AG130" s="77"/>
      <c r="AH130" s="77"/>
      <c r="AI130" s="77"/>
      <c r="AJ130" s="77"/>
      <c r="AK130" s="75"/>
      <c r="AL130" s="77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20"/>
      <c r="BW130" s="20"/>
      <c r="BX130" s="20"/>
      <c r="BY130" s="20"/>
      <c r="BZ130" s="20"/>
      <c r="CA130" s="20"/>
      <c r="CB130" s="20"/>
      <c r="CC130" s="20"/>
      <c r="CD130" s="74"/>
      <c r="CE130" s="74"/>
      <c r="CF130" s="74"/>
      <c r="CG130" s="74"/>
      <c r="CH130" s="74"/>
      <c r="CI130" s="75"/>
      <c r="CJ130" s="75"/>
      <c r="CK130" s="75"/>
      <c r="CL130" s="75"/>
      <c r="CM130" s="75"/>
      <c r="CN130" s="75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G130" s="74"/>
      <c r="HH130" s="74"/>
      <c r="HI130" s="74"/>
      <c r="HJ130" s="74"/>
      <c r="HK130" s="74"/>
      <c r="HL130" s="74"/>
      <c r="HM130" s="74"/>
      <c r="HN130" s="74"/>
      <c r="HO130" s="74"/>
      <c r="HP130" s="74"/>
      <c r="HQ130" s="74"/>
      <c r="HR130" s="74"/>
      <c r="HS130" s="74"/>
      <c r="HT130" s="74"/>
      <c r="HU130" s="74"/>
      <c r="HV130" s="74"/>
      <c r="HW130" s="74"/>
      <c r="HX130" s="74"/>
      <c r="HY130" s="74"/>
      <c r="HZ130" s="74"/>
      <c r="IA130" s="74"/>
      <c r="IB130" s="74"/>
    </row>
    <row r="131" spans="1:236" s="52" customFormat="1" ht="9.75" hidden="1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7"/>
      <c r="L131" s="77"/>
      <c r="M131" s="77"/>
      <c r="N131" s="77"/>
      <c r="O131" s="77"/>
      <c r="P131" s="77"/>
      <c r="Q131" s="77"/>
      <c r="R131" s="77"/>
      <c r="S131" s="75"/>
      <c r="T131" s="77"/>
      <c r="U131" s="77"/>
      <c r="V131" s="77"/>
      <c r="W131" s="77"/>
      <c r="X131" s="77"/>
      <c r="Y131" s="77"/>
      <c r="Z131" s="77"/>
      <c r="AA131" s="77"/>
      <c r="AB131" s="75"/>
      <c r="AC131" s="77"/>
      <c r="AD131" s="77"/>
      <c r="AE131" s="77"/>
      <c r="AF131" s="77"/>
      <c r="AG131" s="77"/>
      <c r="AH131" s="77"/>
      <c r="AI131" s="77"/>
      <c r="AJ131" s="77"/>
      <c r="AK131" s="75"/>
      <c r="AL131" s="77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20"/>
      <c r="BW131" s="20"/>
      <c r="BX131" s="20"/>
      <c r="BY131" s="20"/>
      <c r="BZ131" s="20"/>
      <c r="CA131" s="20"/>
      <c r="CB131" s="20"/>
      <c r="CC131" s="20"/>
      <c r="CD131" s="74"/>
      <c r="CE131" s="74"/>
      <c r="CF131" s="74"/>
      <c r="CG131" s="74"/>
      <c r="CH131" s="74"/>
      <c r="CI131" s="75"/>
      <c r="CJ131" s="75"/>
      <c r="CK131" s="75"/>
      <c r="CL131" s="75"/>
      <c r="CM131" s="75"/>
      <c r="CN131" s="75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G131" s="74"/>
      <c r="HH131" s="74"/>
      <c r="HI131" s="74"/>
      <c r="HJ131" s="74"/>
      <c r="HK131" s="74"/>
      <c r="HL131" s="74"/>
      <c r="HM131" s="74"/>
      <c r="HN131" s="74"/>
      <c r="HO131" s="74"/>
      <c r="HP131" s="74"/>
      <c r="HQ131" s="74"/>
      <c r="HR131" s="74"/>
      <c r="HS131" s="74"/>
      <c r="HT131" s="74"/>
      <c r="HU131" s="74"/>
      <c r="HV131" s="74"/>
      <c r="HW131" s="74"/>
      <c r="HX131" s="74"/>
      <c r="HY131" s="74"/>
      <c r="HZ131" s="74"/>
      <c r="IA131" s="74"/>
      <c r="IB131" s="74"/>
    </row>
    <row r="132" spans="1:236" s="52" customFormat="1" ht="9.75" hidden="1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7"/>
      <c r="L132" s="77"/>
      <c r="M132" s="77"/>
      <c r="N132" s="77"/>
      <c r="O132" s="77"/>
      <c r="P132" s="77"/>
      <c r="Q132" s="77"/>
      <c r="R132" s="77"/>
      <c r="S132" s="75"/>
      <c r="T132" s="77"/>
      <c r="U132" s="77"/>
      <c r="V132" s="77"/>
      <c r="W132" s="77"/>
      <c r="X132" s="77"/>
      <c r="Y132" s="77"/>
      <c r="Z132" s="77"/>
      <c r="AA132" s="77"/>
      <c r="AB132" s="75"/>
      <c r="AC132" s="77"/>
      <c r="AD132" s="77"/>
      <c r="AE132" s="77"/>
      <c r="AF132" s="77"/>
      <c r="AG132" s="77"/>
      <c r="AH132" s="77"/>
      <c r="AI132" s="77"/>
      <c r="AJ132" s="77"/>
      <c r="AK132" s="75"/>
      <c r="AL132" s="77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20"/>
      <c r="BW132" s="20"/>
      <c r="BX132" s="20"/>
      <c r="BY132" s="20"/>
      <c r="BZ132" s="20"/>
      <c r="CA132" s="20"/>
      <c r="CB132" s="20"/>
      <c r="CC132" s="20"/>
      <c r="CD132" s="74"/>
      <c r="CE132" s="74"/>
      <c r="CF132" s="74"/>
      <c r="CG132" s="74"/>
      <c r="CH132" s="74"/>
      <c r="CI132" s="75"/>
      <c r="CJ132" s="75"/>
      <c r="CK132" s="75"/>
      <c r="CL132" s="75"/>
      <c r="CM132" s="75"/>
      <c r="CN132" s="75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74"/>
      <c r="HJ132" s="74"/>
      <c r="HK132" s="74"/>
      <c r="HL132" s="74"/>
      <c r="HM132" s="74"/>
      <c r="HN132" s="74"/>
      <c r="HO132" s="74"/>
      <c r="HP132" s="74"/>
      <c r="HQ132" s="74"/>
      <c r="HR132" s="74"/>
      <c r="HS132" s="74"/>
      <c r="HT132" s="74"/>
      <c r="HU132" s="74"/>
      <c r="HV132" s="74"/>
      <c r="HW132" s="74"/>
      <c r="HX132" s="74"/>
      <c r="HY132" s="74"/>
      <c r="HZ132" s="74"/>
      <c r="IA132" s="74"/>
      <c r="IB132" s="74"/>
    </row>
    <row r="133" spans="1:236" s="52" customFormat="1" ht="9.75" hidden="1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7"/>
      <c r="L133" s="77"/>
      <c r="M133" s="77"/>
      <c r="N133" s="77"/>
      <c r="O133" s="77"/>
      <c r="P133" s="77"/>
      <c r="Q133" s="77"/>
      <c r="R133" s="77"/>
      <c r="S133" s="75"/>
      <c r="T133" s="77"/>
      <c r="U133" s="77"/>
      <c r="V133" s="77"/>
      <c r="W133" s="77"/>
      <c r="X133" s="77"/>
      <c r="Y133" s="77"/>
      <c r="Z133" s="77"/>
      <c r="AA133" s="77"/>
      <c r="AB133" s="75"/>
      <c r="AC133" s="77"/>
      <c r="AD133" s="77"/>
      <c r="AE133" s="77"/>
      <c r="AF133" s="77"/>
      <c r="AG133" s="77"/>
      <c r="AH133" s="77"/>
      <c r="AI133" s="77"/>
      <c r="AJ133" s="77"/>
      <c r="AK133" s="75"/>
      <c r="AL133" s="77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20"/>
      <c r="BW133" s="20"/>
      <c r="BX133" s="20"/>
      <c r="BY133" s="20"/>
      <c r="BZ133" s="20"/>
      <c r="CA133" s="20"/>
      <c r="CB133" s="20"/>
      <c r="CC133" s="20"/>
      <c r="CD133" s="74"/>
      <c r="CE133" s="74"/>
      <c r="CF133" s="74"/>
      <c r="CG133" s="74"/>
      <c r="CH133" s="74"/>
      <c r="CI133" s="75"/>
      <c r="CJ133" s="75"/>
      <c r="CK133" s="75"/>
      <c r="CL133" s="75"/>
      <c r="CM133" s="75"/>
      <c r="CN133" s="75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G133" s="74"/>
      <c r="HH133" s="74"/>
      <c r="HI133" s="74"/>
      <c r="HJ133" s="74"/>
      <c r="HK133" s="74"/>
      <c r="HL133" s="74"/>
      <c r="HM133" s="74"/>
      <c r="HN133" s="74"/>
      <c r="HO133" s="74"/>
      <c r="HP133" s="74"/>
      <c r="HQ133" s="74"/>
      <c r="HR133" s="74"/>
      <c r="HS133" s="74"/>
      <c r="HT133" s="74"/>
      <c r="HU133" s="74"/>
      <c r="HV133" s="74"/>
      <c r="HW133" s="74"/>
      <c r="HX133" s="74"/>
      <c r="HY133" s="74"/>
      <c r="HZ133" s="74"/>
      <c r="IA133" s="74"/>
      <c r="IB133" s="74"/>
    </row>
    <row r="134" spans="1:236" s="52" customFormat="1" ht="9.75" hidden="1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7"/>
      <c r="L134" s="77"/>
      <c r="M134" s="77"/>
      <c r="N134" s="77"/>
      <c r="O134" s="77"/>
      <c r="P134" s="77"/>
      <c r="Q134" s="77"/>
      <c r="R134" s="77"/>
      <c r="S134" s="75"/>
      <c r="T134" s="77"/>
      <c r="U134" s="77"/>
      <c r="V134" s="77"/>
      <c r="W134" s="77"/>
      <c r="X134" s="77"/>
      <c r="Y134" s="77"/>
      <c r="Z134" s="77"/>
      <c r="AA134" s="77"/>
      <c r="AB134" s="75"/>
      <c r="AC134" s="77"/>
      <c r="AD134" s="77"/>
      <c r="AE134" s="77"/>
      <c r="AF134" s="77"/>
      <c r="AG134" s="77"/>
      <c r="AH134" s="77"/>
      <c r="AI134" s="77"/>
      <c r="AJ134" s="77"/>
      <c r="AK134" s="75"/>
      <c r="AL134" s="77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20"/>
      <c r="BW134" s="20"/>
      <c r="BX134" s="20"/>
      <c r="BY134" s="20"/>
      <c r="BZ134" s="20"/>
      <c r="CA134" s="20"/>
      <c r="CB134" s="20"/>
      <c r="CC134" s="20"/>
      <c r="CD134" s="74"/>
      <c r="CE134" s="74"/>
      <c r="CF134" s="74"/>
      <c r="CG134" s="74"/>
      <c r="CH134" s="74"/>
      <c r="CI134" s="75"/>
      <c r="CJ134" s="75"/>
      <c r="CK134" s="75"/>
      <c r="CL134" s="75"/>
      <c r="CM134" s="75"/>
      <c r="CN134" s="75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G134" s="74"/>
      <c r="HH134" s="74"/>
      <c r="HI134" s="74"/>
      <c r="HJ134" s="74"/>
      <c r="HK134" s="74"/>
      <c r="HL134" s="74"/>
      <c r="HM134" s="74"/>
      <c r="HN134" s="74"/>
      <c r="HO134" s="74"/>
      <c r="HP134" s="74"/>
      <c r="HQ134" s="74"/>
      <c r="HR134" s="74"/>
      <c r="HS134" s="74"/>
      <c r="HT134" s="74"/>
      <c r="HU134" s="74"/>
      <c r="HV134" s="74"/>
      <c r="HW134" s="74"/>
      <c r="HX134" s="74"/>
      <c r="HY134" s="74"/>
      <c r="HZ134" s="74"/>
      <c r="IA134" s="74"/>
      <c r="IB134" s="74"/>
    </row>
    <row r="135" spans="1:236" s="52" customFormat="1" ht="9.75" hidden="1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7"/>
      <c r="L135" s="77"/>
      <c r="M135" s="77"/>
      <c r="N135" s="77"/>
      <c r="O135" s="77"/>
      <c r="P135" s="77"/>
      <c r="Q135" s="77"/>
      <c r="R135" s="77"/>
      <c r="S135" s="75"/>
      <c r="T135" s="77"/>
      <c r="U135" s="77"/>
      <c r="V135" s="77"/>
      <c r="W135" s="77"/>
      <c r="X135" s="77"/>
      <c r="Y135" s="77"/>
      <c r="Z135" s="77"/>
      <c r="AA135" s="77"/>
      <c r="AB135" s="75"/>
      <c r="AC135" s="77"/>
      <c r="AD135" s="77"/>
      <c r="AE135" s="77"/>
      <c r="AF135" s="77"/>
      <c r="AG135" s="77"/>
      <c r="AH135" s="77"/>
      <c r="AI135" s="77"/>
      <c r="AJ135" s="77"/>
      <c r="AK135" s="75"/>
      <c r="AL135" s="77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20"/>
      <c r="BW135" s="20"/>
      <c r="BX135" s="20"/>
      <c r="BY135" s="20"/>
      <c r="BZ135" s="20"/>
      <c r="CA135" s="20"/>
      <c r="CB135" s="20"/>
      <c r="CC135" s="20"/>
      <c r="CD135" s="74"/>
      <c r="CE135" s="74"/>
      <c r="CF135" s="74"/>
      <c r="CG135" s="74"/>
      <c r="CH135" s="74"/>
      <c r="CI135" s="75"/>
      <c r="CJ135" s="75"/>
      <c r="CK135" s="75"/>
      <c r="CL135" s="75"/>
      <c r="CM135" s="75"/>
      <c r="CN135" s="75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  <c r="HN135" s="74"/>
      <c r="HO135" s="74"/>
      <c r="HP135" s="74"/>
      <c r="HQ135" s="74"/>
      <c r="HR135" s="74"/>
      <c r="HS135" s="74"/>
      <c r="HT135" s="74"/>
      <c r="HU135" s="74"/>
      <c r="HV135" s="74"/>
      <c r="HW135" s="74"/>
      <c r="HX135" s="74"/>
      <c r="HY135" s="74"/>
      <c r="HZ135" s="74"/>
      <c r="IA135" s="74"/>
      <c r="IB135" s="74"/>
    </row>
    <row r="136" spans="1:236" s="52" customFormat="1" ht="9.75" hidden="1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7"/>
      <c r="L136" s="77"/>
      <c r="M136" s="77"/>
      <c r="N136" s="77"/>
      <c r="O136" s="77"/>
      <c r="P136" s="77"/>
      <c r="Q136" s="77"/>
      <c r="R136" s="77"/>
      <c r="S136" s="75"/>
      <c r="T136" s="77"/>
      <c r="U136" s="77"/>
      <c r="V136" s="77"/>
      <c r="W136" s="77"/>
      <c r="X136" s="77"/>
      <c r="Y136" s="77"/>
      <c r="Z136" s="77"/>
      <c r="AA136" s="77"/>
      <c r="AB136" s="75"/>
      <c r="AC136" s="77"/>
      <c r="AD136" s="77"/>
      <c r="AE136" s="77"/>
      <c r="AF136" s="77"/>
      <c r="AG136" s="77"/>
      <c r="AH136" s="77"/>
      <c r="AI136" s="77"/>
      <c r="AJ136" s="77"/>
      <c r="AK136" s="75"/>
      <c r="AL136" s="77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20"/>
      <c r="BW136" s="20"/>
      <c r="BX136" s="20"/>
      <c r="BY136" s="20"/>
      <c r="BZ136" s="20"/>
      <c r="CA136" s="20"/>
      <c r="CB136" s="20"/>
      <c r="CC136" s="20"/>
      <c r="CD136" s="74"/>
      <c r="CE136" s="74"/>
      <c r="CF136" s="74"/>
      <c r="CG136" s="74"/>
      <c r="CH136" s="74"/>
      <c r="CI136" s="75"/>
      <c r="CJ136" s="75"/>
      <c r="CK136" s="75"/>
      <c r="CL136" s="75"/>
      <c r="CM136" s="75"/>
      <c r="CN136" s="75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G136" s="74"/>
      <c r="HH136" s="74"/>
      <c r="HI136" s="74"/>
      <c r="HJ136" s="74"/>
      <c r="HK136" s="74"/>
      <c r="HL136" s="74"/>
      <c r="HM136" s="74"/>
      <c r="HN136" s="74"/>
      <c r="HO136" s="74"/>
      <c r="HP136" s="74"/>
      <c r="HQ136" s="74"/>
      <c r="HR136" s="74"/>
      <c r="HS136" s="74"/>
      <c r="HT136" s="74"/>
      <c r="HU136" s="74"/>
      <c r="HV136" s="74"/>
      <c r="HW136" s="74"/>
      <c r="HX136" s="74"/>
      <c r="HY136" s="74"/>
      <c r="HZ136" s="74"/>
      <c r="IA136" s="74"/>
      <c r="IB136" s="74"/>
    </row>
    <row r="137" spans="1:236" s="52" customFormat="1" ht="9.75" hidden="1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7"/>
      <c r="L137" s="77"/>
      <c r="M137" s="77"/>
      <c r="N137" s="77"/>
      <c r="O137" s="77"/>
      <c r="P137" s="77"/>
      <c r="Q137" s="77"/>
      <c r="R137" s="77"/>
      <c r="S137" s="75"/>
      <c r="T137" s="77"/>
      <c r="U137" s="77"/>
      <c r="V137" s="77"/>
      <c r="W137" s="77"/>
      <c r="X137" s="77"/>
      <c r="Y137" s="77"/>
      <c r="Z137" s="77"/>
      <c r="AA137" s="77"/>
      <c r="AB137" s="75"/>
      <c r="AC137" s="77"/>
      <c r="AD137" s="77"/>
      <c r="AE137" s="77"/>
      <c r="AF137" s="77"/>
      <c r="AG137" s="77"/>
      <c r="AH137" s="77"/>
      <c r="AI137" s="77"/>
      <c r="AJ137" s="77"/>
      <c r="AK137" s="75"/>
      <c r="AL137" s="77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20"/>
      <c r="BW137" s="20"/>
      <c r="BX137" s="20"/>
      <c r="BY137" s="20"/>
      <c r="BZ137" s="20"/>
      <c r="CA137" s="20"/>
      <c r="CB137" s="20"/>
      <c r="CC137" s="20"/>
      <c r="CD137" s="74"/>
      <c r="CE137" s="74"/>
      <c r="CF137" s="74"/>
      <c r="CG137" s="74"/>
      <c r="CH137" s="74"/>
      <c r="CI137" s="75"/>
      <c r="CJ137" s="75"/>
      <c r="CK137" s="75"/>
      <c r="CL137" s="75"/>
      <c r="CM137" s="75"/>
      <c r="CN137" s="75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G137" s="74"/>
      <c r="HH137" s="74"/>
      <c r="HI137" s="74"/>
      <c r="HJ137" s="74"/>
      <c r="HK137" s="74"/>
      <c r="HL137" s="74"/>
      <c r="HM137" s="74"/>
      <c r="HN137" s="74"/>
      <c r="HO137" s="74"/>
      <c r="HP137" s="74"/>
      <c r="HQ137" s="74"/>
      <c r="HR137" s="74"/>
      <c r="HS137" s="74"/>
      <c r="HT137" s="74"/>
      <c r="HU137" s="74"/>
      <c r="HV137" s="74"/>
      <c r="HW137" s="74"/>
      <c r="HX137" s="74"/>
      <c r="HY137" s="74"/>
      <c r="HZ137" s="74"/>
      <c r="IA137" s="74"/>
      <c r="IB137" s="74"/>
    </row>
    <row r="138" spans="1:236" s="52" customFormat="1" ht="9.75" hidden="1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7"/>
      <c r="L138" s="77"/>
      <c r="M138" s="77"/>
      <c r="N138" s="77"/>
      <c r="O138" s="77"/>
      <c r="P138" s="77"/>
      <c r="Q138" s="77"/>
      <c r="R138" s="77"/>
      <c r="S138" s="75"/>
      <c r="T138" s="77"/>
      <c r="U138" s="77"/>
      <c r="V138" s="77"/>
      <c r="W138" s="77"/>
      <c r="X138" s="77"/>
      <c r="Y138" s="77"/>
      <c r="Z138" s="77"/>
      <c r="AA138" s="77"/>
      <c r="AB138" s="75"/>
      <c r="AC138" s="77"/>
      <c r="AD138" s="77"/>
      <c r="AE138" s="77"/>
      <c r="AF138" s="77"/>
      <c r="AG138" s="77"/>
      <c r="AH138" s="77"/>
      <c r="AI138" s="77"/>
      <c r="AJ138" s="77"/>
      <c r="AK138" s="75"/>
      <c r="AL138" s="77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20"/>
      <c r="BW138" s="20"/>
      <c r="BX138" s="20"/>
      <c r="BY138" s="20"/>
      <c r="BZ138" s="20"/>
      <c r="CA138" s="20"/>
      <c r="CB138" s="20"/>
      <c r="CC138" s="20"/>
      <c r="CD138" s="74"/>
      <c r="CE138" s="74"/>
      <c r="CF138" s="74"/>
      <c r="CG138" s="74"/>
      <c r="CH138" s="74"/>
      <c r="CI138" s="75"/>
      <c r="CJ138" s="75"/>
      <c r="CK138" s="75"/>
      <c r="CL138" s="75"/>
      <c r="CM138" s="75"/>
      <c r="CN138" s="75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  <c r="HN138" s="74"/>
      <c r="HO138" s="74"/>
      <c r="HP138" s="74"/>
      <c r="HQ138" s="74"/>
      <c r="HR138" s="74"/>
      <c r="HS138" s="74"/>
      <c r="HT138" s="74"/>
      <c r="HU138" s="74"/>
      <c r="HV138" s="74"/>
      <c r="HW138" s="74"/>
      <c r="HX138" s="74"/>
      <c r="HY138" s="74"/>
      <c r="HZ138" s="74"/>
      <c r="IA138" s="74"/>
      <c r="IB138" s="74"/>
    </row>
    <row r="139" spans="1:236" s="52" customFormat="1" ht="9.75" hidden="1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7"/>
      <c r="L139" s="77"/>
      <c r="M139" s="77"/>
      <c r="N139" s="77"/>
      <c r="O139" s="77"/>
      <c r="P139" s="77"/>
      <c r="Q139" s="77"/>
      <c r="R139" s="77"/>
      <c r="S139" s="75"/>
      <c r="T139" s="77"/>
      <c r="U139" s="77"/>
      <c r="V139" s="77"/>
      <c r="W139" s="77"/>
      <c r="X139" s="77"/>
      <c r="Y139" s="77"/>
      <c r="Z139" s="77"/>
      <c r="AA139" s="77"/>
      <c r="AB139" s="75"/>
      <c r="AC139" s="77"/>
      <c r="AD139" s="77"/>
      <c r="AE139" s="77"/>
      <c r="AF139" s="77"/>
      <c r="AG139" s="77"/>
      <c r="AH139" s="77"/>
      <c r="AI139" s="77"/>
      <c r="AJ139" s="77"/>
      <c r="AK139" s="75"/>
      <c r="AL139" s="77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20"/>
      <c r="BW139" s="20"/>
      <c r="BX139" s="20"/>
      <c r="BY139" s="20"/>
      <c r="BZ139" s="20"/>
      <c r="CA139" s="20"/>
      <c r="CB139" s="20"/>
      <c r="CC139" s="20"/>
      <c r="CD139" s="74"/>
      <c r="CE139" s="74"/>
      <c r="CF139" s="74"/>
      <c r="CG139" s="74"/>
      <c r="CH139" s="74"/>
      <c r="CI139" s="75"/>
      <c r="CJ139" s="75"/>
      <c r="CK139" s="75"/>
      <c r="CL139" s="75"/>
      <c r="CM139" s="75"/>
      <c r="CN139" s="75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  <c r="HU139" s="74"/>
      <c r="HV139" s="74"/>
      <c r="HW139" s="74"/>
      <c r="HX139" s="74"/>
      <c r="HY139" s="74"/>
      <c r="HZ139" s="74"/>
      <c r="IA139" s="74"/>
      <c r="IB139" s="74"/>
    </row>
    <row r="140" spans="1:236" s="52" customFormat="1" ht="9.75" hidden="1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7"/>
      <c r="L140" s="77"/>
      <c r="M140" s="77"/>
      <c r="N140" s="77"/>
      <c r="O140" s="77"/>
      <c r="P140" s="77"/>
      <c r="Q140" s="77"/>
      <c r="R140" s="77"/>
      <c r="S140" s="75"/>
      <c r="T140" s="77"/>
      <c r="U140" s="77"/>
      <c r="V140" s="77"/>
      <c r="W140" s="77"/>
      <c r="X140" s="77"/>
      <c r="Y140" s="77"/>
      <c r="Z140" s="77"/>
      <c r="AA140" s="77"/>
      <c r="AB140" s="75"/>
      <c r="AC140" s="77"/>
      <c r="AD140" s="77"/>
      <c r="AE140" s="77"/>
      <c r="AF140" s="77"/>
      <c r="AG140" s="77"/>
      <c r="AH140" s="77"/>
      <c r="AI140" s="77"/>
      <c r="AJ140" s="77"/>
      <c r="AK140" s="75"/>
      <c r="AL140" s="77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20"/>
      <c r="BW140" s="20"/>
      <c r="BX140" s="20"/>
      <c r="BY140" s="20"/>
      <c r="BZ140" s="20"/>
      <c r="CA140" s="20"/>
      <c r="CB140" s="20"/>
      <c r="CC140" s="20"/>
      <c r="CD140" s="74"/>
      <c r="CE140" s="74"/>
      <c r="CF140" s="74"/>
      <c r="CG140" s="74"/>
      <c r="CH140" s="74"/>
      <c r="CI140" s="75"/>
      <c r="CJ140" s="75"/>
      <c r="CK140" s="75"/>
      <c r="CL140" s="75"/>
      <c r="CM140" s="75"/>
      <c r="CN140" s="75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  <c r="HN140" s="74"/>
      <c r="HO140" s="74"/>
      <c r="HP140" s="74"/>
      <c r="HQ140" s="74"/>
      <c r="HR140" s="74"/>
      <c r="HS140" s="74"/>
      <c r="HT140" s="74"/>
      <c r="HU140" s="74"/>
      <c r="HV140" s="74"/>
      <c r="HW140" s="74"/>
      <c r="HX140" s="74"/>
      <c r="HY140" s="74"/>
      <c r="HZ140" s="74"/>
      <c r="IA140" s="74"/>
      <c r="IB140" s="74"/>
    </row>
    <row r="141" spans="1:236" s="52" customFormat="1" ht="9.75" hidden="1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7"/>
      <c r="L141" s="77"/>
      <c r="M141" s="77"/>
      <c r="N141" s="77"/>
      <c r="O141" s="77"/>
      <c r="P141" s="77"/>
      <c r="Q141" s="77"/>
      <c r="R141" s="77"/>
      <c r="S141" s="75"/>
      <c r="T141" s="77"/>
      <c r="U141" s="77"/>
      <c r="V141" s="77"/>
      <c r="W141" s="77"/>
      <c r="X141" s="77"/>
      <c r="Y141" s="77"/>
      <c r="Z141" s="77"/>
      <c r="AA141" s="77"/>
      <c r="AB141" s="75"/>
      <c r="AC141" s="77"/>
      <c r="AD141" s="77"/>
      <c r="AE141" s="77"/>
      <c r="AF141" s="77"/>
      <c r="AG141" s="77"/>
      <c r="AH141" s="77"/>
      <c r="AI141" s="77"/>
      <c r="AJ141" s="77"/>
      <c r="AK141" s="75"/>
      <c r="AL141" s="77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20"/>
      <c r="BW141" s="20"/>
      <c r="BX141" s="20"/>
      <c r="BY141" s="20"/>
      <c r="BZ141" s="20"/>
      <c r="CA141" s="20"/>
      <c r="CB141" s="20"/>
      <c r="CC141" s="20"/>
      <c r="CD141" s="74"/>
      <c r="CE141" s="74"/>
      <c r="CF141" s="74"/>
      <c r="CG141" s="74"/>
      <c r="CH141" s="74"/>
      <c r="CI141" s="75"/>
      <c r="CJ141" s="75"/>
      <c r="CK141" s="75"/>
      <c r="CL141" s="75"/>
      <c r="CM141" s="75"/>
      <c r="CN141" s="75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74"/>
      <c r="HJ141" s="74"/>
      <c r="HK141" s="74"/>
      <c r="HL141" s="74"/>
      <c r="HM141" s="74"/>
      <c r="HN141" s="74"/>
      <c r="HO141" s="74"/>
      <c r="HP141" s="74"/>
      <c r="HQ141" s="74"/>
      <c r="HR141" s="74"/>
      <c r="HS141" s="74"/>
      <c r="HT141" s="74"/>
      <c r="HU141" s="74"/>
      <c r="HV141" s="74"/>
      <c r="HW141" s="74"/>
      <c r="HX141" s="74"/>
      <c r="HY141" s="74"/>
      <c r="HZ141" s="74"/>
      <c r="IA141" s="74"/>
      <c r="IB141" s="74"/>
    </row>
    <row r="142" spans="1:236" s="52" customFormat="1" ht="9.75" hidden="1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7"/>
      <c r="L142" s="77"/>
      <c r="M142" s="77"/>
      <c r="N142" s="77"/>
      <c r="O142" s="77"/>
      <c r="P142" s="77"/>
      <c r="Q142" s="77"/>
      <c r="R142" s="77"/>
      <c r="S142" s="75"/>
      <c r="T142" s="77"/>
      <c r="U142" s="77"/>
      <c r="V142" s="77"/>
      <c r="W142" s="77"/>
      <c r="X142" s="77"/>
      <c r="Y142" s="77"/>
      <c r="Z142" s="77"/>
      <c r="AA142" s="77"/>
      <c r="AB142" s="75"/>
      <c r="AC142" s="77"/>
      <c r="AD142" s="77"/>
      <c r="AE142" s="77"/>
      <c r="AF142" s="77"/>
      <c r="AG142" s="77"/>
      <c r="AH142" s="77"/>
      <c r="AI142" s="77"/>
      <c r="AJ142" s="77"/>
      <c r="AK142" s="75"/>
      <c r="AL142" s="77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20"/>
      <c r="BW142" s="20"/>
      <c r="BX142" s="20"/>
      <c r="BY142" s="20"/>
      <c r="BZ142" s="20"/>
      <c r="CA142" s="20"/>
      <c r="CB142" s="20"/>
      <c r="CC142" s="20"/>
      <c r="CD142" s="74"/>
      <c r="CE142" s="74"/>
      <c r="CF142" s="74"/>
      <c r="CG142" s="74"/>
      <c r="CH142" s="74"/>
      <c r="CI142" s="75"/>
      <c r="CJ142" s="75"/>
      <c r="CK142" s="75"/>
      <c r="CL142" s="75"/>
      <c r="CM142" s="75"/>
      <c r="CN142" s="75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  <c r="HP142" s="74"/>
      <c r="HQ142" s="74"/>
      <c r="HR142" s="74"/>
      <c r="HS142" s="74"/>
      <c r="HT142" s="74"/>
      <c r="HU142" s="74"/>
      <c r="HV142" s="74"/>
      <c r="HW142" s="74"/>
      <c r="HX142" s="74"/>
      <c r="HY142" s="74"/>
      <c r="HZ142" s="74"/>
      <c r="IA142" s="74"/>
      <c r="IB142" s="74"/>
    </row>
    <row r="143" spans="1:236" s="52" customFormat="1" ht="9.75" hidden="1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7"/>
      <c r="L143" s="77"/>
      <c r="M143" s="77"/>
      <c r="N143" s="77"/>
      <c r="O143" s="77"/>
      <c r="P143" s="77"/>
      <c r="Q143" s="77"/>
      <c r="R143" s="77"/>
      <c r="S143" s="75"/>
      <c r="T143" s="77"/>
      <c r="U143" s="77"/>
      <c r="V143" s="77"/>
      <c r="W143" s="77"/>
      <c r="X143" s="77"/>
      <c r="Y143" s="77"/>
      <c r="Z143" s="77"/>
      <c r="AA143" s="77"/>
      <c r="AB143" s="75"/>
      <c r="AC143" s="77"/>
      <c r="AD143" s="77"/>
      <c r="AE143" s="77"/>
      <c r="AF143" s="77"/>
      <c r="AG143" s="77"/>
      <c r="AH143" s="77"/>
      <c r="AI143" s="77"/>
      <c r="AJ143" s="77"/>
      <c r="AK143" s="75"/>
      <c r="AL143" s="77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20"/>
      <c r="BW143" s="20"/>
      <c r="BX143" s="20"/>
      <c r="BY143" s="20"/>
      <c r="BZ143" s="20"/>
      <c r="CA143" s="20"/>
      <c r="CB143" s="20"/>
      <c r="CC143" s="20"/>
      <c r="CD143" s="74"/>
      <c r="CE143" s="74"/>
      <c r="CF143" s="74"/>
      <c r="CG143" s="74"/>
      <c r="CH143" s="74"/>
      <c r="CI143" s="75"/>
      <c r="CJ143" s="75"/>
      <c r="CK143" s="75"/>
      <c r="CL143" s="75"/>
      <c r="CM143" s="75"/>
      <c r="CN143" s="75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74"/>
      <c r="HJ143" s="74"/>
      <c r="HK143" s="74"/>
      <c r="HL143" s="74"/>
      <c r="HM143" s="74"/>
      <c r="HN143" s="74"/>
      <c r="HO143" s="74"/>
      <c r="HP143" s="74"/>
      <c r="HQ143" s="74"/>
      <c r="HR143" s="74"/>
      <c r="HS143" s="74"/>
      <c r="HT143" s="74"/>
      <c r="HU143" s="74"/>
      <c r="HV143" s="74"/>
      <c r="HW143" s="74"/>
      <c r="HX143" s="74"/>
      <c r="HY143" s="74"/>
      <c r="HZ143" s="74"/>
      <c r="IA143" s="74"/>
      <c r="IB143" s="74"/>
    </row>
    <row r="144" spans="1:236" s="52" customFormat="1" ht="9.75" hidden="1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7"/>
      <c r="L144" s="77"/>
      <c r="M144" s="77"/>
      <c r="N144" s="77"/>
      <c r="O144" s="77"/>
      <c r="P144" s="77"/>
      <c r="Q144" s="77"/>
      <c r="R144" s="77"/>
      <c r="S144" s="75"/>
      <c r="T144" s="77"/>
      <c r="U144" s="77"/>
      <c r="V144" s="77"/>
      <c r="W144" s="77"/>
      <c r="X144" s="77"/>
      <c r="Y144" s="77"/>
      <c r="Z144" s="77"/>
      <c r="AA144" s="77"/>
      <c r="AB144" s="75"/>
      <c r="AC144" s="77"/>
      <c r="AD144" s="77"/>
      <c r="AE144" s="77"/>
      <c r="AF144" s="77"/>
      <c r="AG144" s="77"/>
      <c r="AH144" s="77"/>
      <c r="AI144" s="77"/>
      <c r="AJ144" s="77"/>
      <c r="AK144" s="75"/>
      <c r="AL144" s="77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20"/>
      <c r="BW144" s="20"/>
      <c r="BX144" s="20"/>
      <c r="BY144" s="20"/>
      <c r="BZ144" s="20"/>
      <c r="CA144" s="20"/>
      <c r="CB144" s="20"/>
      <c r="CC144" s="20"/>
      <c r="CD144" s="74"/>
      <c r="CE144" s="74"/>
      <c r="CF144" s="74"/>
      <c r="CG144" s="74"/>
      <c r="CH144" s="74"/>
      <c r="CI144" s="75"/>
      <c r="CJ144" s="75"/>
      <c r="CK144" s="75"/>
      <c r="CL144" s="75"/>
      <c r="CM144" s="75"/>
      <c r="CN144" s="75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  <c r="HU144" s="74"/>
      <c r="HV144" s="74"/>
      <c r="HW144" s="74"/>
      <c r="HX144" s="74"/>
      <c r="HY144" s="74"/>
      <c r="HZ144" s="74"/>
      <c r="IA144" s="74"/>
      <c r="IB144" s="74"/>
    </row>
    <row r="145" spans="1:236" s="52" customFormat="1" ht="9.75" hidden="1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7"/>
      <c r="L145" s="77"/>
      <c r="M145" s="77"/>
      <c r="N145" s="77"/>
      <c r="O145" s="77"/>
      <c r="P145" s="77"/>
      <c r="Q145" s="77"/>
      <c r="R145" s="77"/>
      <c r="S145" s="75"/>
      <c r="T145" s="77"/>
      <c r="U145" s="77"/>
      <c r="V145" s="77"/>
      <c r="W145" s="77"/>
      <c r="X145" s="77"/>
      <c r="Y145" s="77"/>
      <c r="Z145" s="77"/>
      <c r="AA145" s="77"/>
      <c r="AB145" s="75"/>
      <c r="AC145" s="77"/>
      <c r="AD145" s="77"/>
      <c r="AE145" s="77"/>
      <c r="AF145" s="77"/>
      <c r="AG145" s="77"/>
      <c r="AH145" s="77"/>
      <c r="AI145" s="77"/>
      <c r="AJ145" s="77"/>
      <c r="AK145" s="75"/>
      <c r="AL145" s="77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20"/>
      <c r="BW145" s="20"/>
      <c r="BX145" s="20"/>
      <c r="BY145" s="20"/>
      <c r="BZ145" s="20"/>
      <c r="CA145" s="20"/>
      <c r="CB145" s="20"/>
      <c r="CC145" s="20"/>
      <c r="CD145" s="74"/>
      <c r="CE145" s="74"/>
      <c r="CF145" s="74"/>
      <c r="CG145" s="74"/>
      <c r="CH145" s="74"/>
      <c r="CI145" s="75"/>
      <c r="CJ145" s="75"/>
      <c r="CK145" s="75"/>
      <c r="CL145" s="75"/>
      <c r="CM145" s="75"/>
      <c r="CN145" s="75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  <c r="HU145" s="74"/>
      <c r="HV145" s="74"/>
      <c r="HW145" s="74"/>
      <c r="HX145" s="74"/>
      <c r="HY145" s="74"/>
      <c r="HZ145" s="74"/>
      <c r="IA145" s="74"/>
      <c r="IB145" s="74"/>
    </row>
    <row r="146" spans="1:236" s="52" customFormat="1" ht="9.75" hidden="1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7"/>
      <c r="L146" s="77"/>
      <c r="M146" s="77"/>
      <c r="N146" s="77"/>
      <c r="O146" s="77"/>
      <c r="P146" s="77"/>
      <c r="Q146" s="77"/>
      <c r="R146" s="77"/>
      <c r="S146" s="75"/>
      <c r="T146" s="77"/>
      <c r="U146" s="77"/>
      <c r="V146" s="77"/>
      <c r="W146" s="77"/>
      <c r="X146" s="77"/>
      <c r="Y146" s="77"/>
      <c r="Z146" s="77"/>
      <c r="AA146" s="77"/>
      <c r="AB146" s="75"/>
      <c r="AC146" s="77"/>
      <c r="AD146" s="77"/>
      <c r="AE146" s="77"/>
      <c r="AF146" s="77"/>
      <c r="AG146" s="77"/>
      <c r="AH146" s="77"/>
      <c r="AI146" s="77"/>
      <c r="AJ146" s="77"/>
      <c r="AK146" s="75"/>
      <c r="AL146" s="77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20"/>
      <c r="BW146" s="20"/>
      <c r="BX146" s="20"/>
      <c r="BY146" s="20"/>
      <c r="BZ146" s="20"/>
      <c r="CA146" s="20"/>
      <c r="CB146" s="20"/>
      <c r="CC146" s="20"/>
      <c r="CD146" s="74"/>
      <c r="CE146" s="74"/>
      <c r="CF146" s="74"/>
      <c r="CG146" s="74"/>
      <c r="CH146" s="74"/>
      <c r="CI146" s="75"/>
      <c r="CJ146" s="75"/>
      <c r="CK146" s="75"/>
      <c r="CL146" s="75"/>
      <c r="CM146" s="75"/>
      <c r="CN146" s="75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74"/>
      <c r="HJ146" s="74"/>
      <c r="HK146" s="74"/>
      <c r="HL146" s="74"/>
      <c r="HM146" s="74"/>
      <c r="HN146" s="74"/>
      <c r="HO146" s="74"/>
      <c r="HP146" s="74"/>
      <c r="HQ146" s="74"/>
      <c r="HR146" s="74"/>
      <c r="HS146" s="74"/>
      <c r="HT146" s="74"/>
      <c r="HU146" s="74"/>
      <c r="HV146" s="74"/>
      <c r="HW146" s="74"/>
      <c r="HX146" s="74"/>
      <c r="HY146" s="74"/>
      <c r="HZ146" s="74"/>
      <c r="IA146" s="74"/>
      <c r="IB146" s="74"/>
    </row>
    <row r="147" spans="1:236" s="52" customFormat="1" ht="9.75" hidden="1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7"/>
      <c r="L147" s="77"/>
      <c r="M147" s="77"/>
      <c r="N147" s="77"/>
      <c r="O147" s="77"/>
      <c r="P147" s="77"/>
      <c r="Q147" s="77"/>
      <c r="R147" s="77"/>
      <c r="S147" s="75"/>
      <c r="T147" s="77"/>
      <c r="U147" s="77"/>
      <c r="V147" s="77"/>
      <c r="W147" s="77"/>
      <c r="X147" s="77"/>
      <c r="Y147" s="77"/>
      <c r="Z147" s="77"/>
      <c r="AA147" s="77"/>
      <c r="AB147" s="75"/>
      <c r="AC147" s="77"/>
      <c r="AD147" s="77"/>
      <c r="AE147" s="77"/>
      <c r="AF147" s="77"/>
      <c r="AG147" s="77"/>
      <c r="AH147" s="77"/>
      <c r="AI147" s="77"/>
      <c r="AJ147" s="77"/>
      <c r="AK147" s="75"/>
      <c r="AL147" s="77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20"/>
      <c r="BW147" s="20"/>
      <c r="BX147" s="20"/>
      <c r="BY147" s="20"/>
      <c r="BZ147" s="20"/>
      <c r="CA147" s="20"/>
      <c r="CB147" s="20"/>
      <c r="CC147" s="20"/>
      <c r="CD147" s="74"/>
      <c r="CE147" s="74"/>
      <c r="CF147" s="74"/>
      <c r="CG147" s="74"/>
      <c r="CH147" s="74"/>
      <c r="CI147" s="75"/>
      <c r="CJ147" s="75"/>
      <c r="CK147" s="75"/>
      <c r="CL147" s="75"/>
      <c r="CM147" s="75"/>
      <c r="CN147" s="75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  <c r="HN147" s="74"/>
      <c r="HO147" s="74"/>
      <c r="HP147" s="74"/>
      <c r="HQ147" s="74"/>
      <c r="HR147" s="74"/>
      <c r="HS147" s="74"/>
      <c r="HT147" s="74"/>
      <c r="HU147" s="74"/>
      <c r="HV147" s="74"/>
      <c r="HW147" s="74"/>
      <c r="HX147" s="74"/>
      <c r="HY147" s="74"/>
      <c r="HZ147" s="74"/>
      <c r="IA147" s="74"/>
      <c r="IB147" s="74"/>
    </row>
    <row r="148" spans="1:236" s="52" customFormat="1" ht="9.75" hidden="1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7"/>
      <c r="L148" s="77"/>
      <c r="M148" s="77"/>
      <c r="N148" s="77"/>
      <c r="O148" s="77"/>
      <c r="P148" s="77"/>
      <c r="Q148" s="77"/>
      <c r="R148" s="77"/>
      <c r="S148" s="75"/>
      <c r="T148" s="77"/>
      <c r="U148" s="77"/>
      <c r="V148" s="77"/>
      <c r="W148" s="77"/>
      <c r="X148" s="77"/>
      <c r="Y148" s="77"/>
      <c r="Z148" s="77"/>
      <c r="AA148" s="77"/>
      <c r="AB148" s="75"/>
      <c r="AC148" s="77"/>
      <c r="AD148" s="77"/>
      <c r="AE148" s="77"/>
      <c r="AF148" s="77"/>
      <c r="AG148" s="77"/>
      <c r="AH148" s="77"/>
      <c r="AI148" s="77"/>
      <c r="AJ148" s="77"/>
      <c r="AK148" s="75"/>
      <c r="AL148" s="77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20"/>
      <c r="BW148" s="20"/>
      <c r="BX148" s="20"/>
      <c r="BY148" s="20"/>
      <c r="BZ148" s="20"/>
      <c r="CA148" s="20"/>
      <c r="CB148" s="20"/>
      <c r="CC148" s="20"/>
      <c r="CD148" s="74"/>
      <c r="CE148" s="74"/>
      <c r="CF148" s="74"/>
      <c r="CG148" s="74"/>
      <c r="CH148" s="74"/>
      <c r="CI148" s="75"/>
      <c r="CJ148" s="75"/>
      <c r="CK148" s="75"/>
      <c r="CL148" s="75"/>
      <c r="CM148" s="75"/>
      <c r="CN148" s="75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G148" s="74"/>
      <c r="HH148" s="74"/>
      <c r="HI148" s="74"/>
      <c r="HJ148" s="74"/>
      <c r="HK148" s="74"/>
      <c r="HL148" s="74"/>
      <c r="HM148" s="74"/>
      <c r="HN148" s="74"/>
      <c r="HO148" s="74"/>
      <c r="HP148" s="74"/>
      <c r="HQ148" s="74"/>
      <c r="HR148" s="74"/>
      <c r="HS148" s="74"/>
      <c r="HT148" s="74"/>
      <c r="HU148" s="74"/>
      <c r="HV148" s="74"/>
      <c r="HW148" s="74"/>
      <c r="HX148" s="74"/>
      <c r="HY148" s="74"/>
      <c r="HZ148" s="74"/>
      <c r="IA148" s="74"/>
      <c r="IB148" s="74"/>
    </row>
    <row r="149" spans="1:236" s="52" customFormat="1" ht="9.75" hidden="1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7"/>
      <c r="L149" s="77"/>
      <c r="M149" s="77"/>
      <c r="N149" s="77"/>
      <c r="O149" s="77"/>
      <c r="P149" s="77"/>
      <c r="Q149" s="77"/>
      <c r="R149" s="77"/>
      <c r="S149" s="75"/>
      <c r="T149" s="77"/>
      <c r="U149" s="77"/>
      <c r="V149" s="77"/>
      <c r="W149" s="77"/>
      <c r="X149" s="77"/>
      <c r="Y149" s="77"/>
      <c r="Z149" s="77"/>
      <c r="AA149" s="77"/>
      <c r="AB149" s="75"/>
      <c r="AC149" s="77"/>
      <c r="AD149" s="77"/>
      <c r="AE149" s="77"/>
      <c r="AF149" s="77"/>
      <c r="AG149" s="77"/>
      <c r="AH149" s="77"/>
      <c r="AI149" s="77"/>
      <c r="AJ149" s="77"/>
      <c r="AK149" s="75"/>
      <c r="AL149" s="77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20"/>
      <c r="BW149" s="20"/>
      <c r="BX149" s="20"/>
      <c r="BY149" s="20"/>
      <c r="BZ149" s="20"/>
      <c r="CA149" s="20"/>
      <c r="CB149" s="20"/>
      <c r="CC149" s="20"/>
      <c r="CD149" s="74"/>
      <c r="CE149" s="74"/>
      <c r="CF149" s="74"/>
      <c r="CG149" s="74"/>
      <c r="CH149" s="74"/>
      <c r="CI149" s="75"/>
      <c r="CJ149" s="75"/>
      <c r="CK149" s="75"/>
      <c r="CL149" s="75"/>
      <c r="CM149" s="75"/>
      <c r="CN149" s="75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G149" s="74"/>
      <c r="HH149" s="74"/>
      <c r="HI149" s="74"/>
      <c r="HJ149" s="74"/>
      <c r="HK149" s="74"/>
      <c r="HL149" s="74"/>
      <c r="HM149" s="74"/>
      <c r="HN149" s="74"/>
      <c r="HO149" s="74"/>
      <c r="HP149" s="74"/>
      <c r="HQ149" s="74"/>
      <c r="HR149" s="74"/>
      <c r="HS149" s="74"/>
      <c r="HT149" s="74"/>
      <c r="HU149" s="74"/>
      <c r="HV149" s="74"/>
      <c r="HW149" s="74"/>
      <c r="HX149" s="74"/>
      <c r="HY149" s="74"/>
      <c r="HZ149" s="74"/>
      <c r="IA149" s="74"/>
      <c r="IB149" s="74"/>
    </row>
    <row r="150" spans="1:236" s="52" customFormat="1" ht="9.75" hidden="1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7"/>
      <c r="L150" s="77"/>
      <c r="M150" s="77"/>
      <c r="N150" s="77"/>
      <c r="O150" s="77"/>
      <c r="P150" s="77"/>
      <c r="Q150" s="77"/>
      <c r="R150" s="77"/>
      <c r="S150" s="75"/>
      <c r="T150" s="77"/>
      <c r="U150" s="77"/>
      <c r="V150" s="77"/>
      <c r="W150" s="77"/>
      <c r="X150" s="77"/>
      <c r="Y150" s="77"/>
      <c r="Z150" s="77"/>
      <c r="AA150" s="77"/>
      <c r="AB150" s="75"/>
      <c r="AC150" s="77"/>
      <c r="AD150" s="77"/>
      <c r="AE150" s="77"/>
      <c r="AF150" s="77"/>
      <c r="AG150" s="77"/>
      <c r="AH150" s="77"/>
      <c r="AI150" s="77"/>
      <c r="AJ150" s="77"/>
      <c r="AK150" s="75"/>
      <c r="AL150" s="77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20"/>
      <c r="BW150" s="20"/>
      <c r="BX150" s="20"/>
      <c r="BY150" s="20"/>
      <c r="BZ150" s="20"/>
      <c r="CA150" s="20"/>
      <c r="CB150" s="20"/>
      <c r="CC150" s="20"/>
      <c r="CD150" s="74"/>
      <c r="CE150" s="74"/>
      <c r="CF150" s="74"/>
      <c r="CG150" s="74"/>
      <c r="CH150" s="74"/>
      <c r="CI150" s="75"/>
      <c r="CJ150" s="75"/>
      <c r="CK150" s="75"/>
      <c r="CL150" s="75"/>
      <c r="CM150" s="75"/>
      <c r="CN150" s="75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G150" s="74"/>
      <c r="HH150" s="74"/>
      <c r="HI150" s="74"/>
      <c r="HJ150" s="74"/>
      <c r="HK150" s="74"/>
      <c r="HL150" s="74"/>
      <c r="HM150" s="74"/>
      <c r="HN150" s="74"/>
      <c r="HO150" s="74"/>
      <c r="HP150" s="74"/>
      <c r="HQ150" s="74"/>
      <c r="HR150" s="74"/>
      <c r="HS150" s="74"/>
      <c r="HT150" s="74"/>
      <c r="HU150" s="74"/>
      <c r="HV150" s="74"/>
      <c r="HW150" s="74"/>
      <c r="HX150" s="74"/>
      <c r="HY150" s="74"/>
      <c r="HZ150" s="74"/>
      <c r="IA150" s="74"/>
      <c r="IB150" s="74"/>
    </row>
    <row r="151" spans="1:236" s="52" customFormat="1" ht="9.75" hidden="1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7"/>
      <c r="L151" s="77"/>
      <c r="M151" s="77"/>
      <c r="N151" s="77"/>
      <c r="O151" s="77"/>
      <c r="P151" s="77"/>
      <c r="Q151" s="77"/>
      <c r="R151" s="77"/>
      <c r="S151" s="75"/>
      <c r="T151" s="77"/>
      <c r="U151" s="77"/>
      <c r="V151" s="77"/>
      <c r="W151" s="77"/>
      <c r="X151" s="77"/>
      <c r="Y151" s="77"/>
      <c r="Z151" s="77"/>
      <c r="AA151" s="77"/>
      <c r="AB151" s="75"/>
      <c r="AC151" s="77"/>
      <c r="AD151" s="77"/>
      <c r="AE151" s="77"/>
      <c r="AF151" s="77"/>
      <c r="AG151" s="77"/>
      <c r="AH151" s="77"/>
      <c r="AI151" s="77"/>
      <c r="AJ151" s="77"/>
      <c r="AK151" s="75"/>
      <c r="AL151" s="77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20"/>
      <c r="BW151" s="20"/>
      <c r="BX151" s="20"/>
      <c r="BY151" s="20"/>
      <c r="BZ151" s="20"/>
      <c r="CA151" s="20"/>
      <c r="CB151" s="20"/>
      <c r="CC151" s="20"/>
      <c r="CD151" s="74"/>
      <c r="CE151" s="74"/>
      <c r="CF151" s="74"/>
      <c r="CG151" s="74"/>
      <c r="CH151" s="74"/>
      <c r="CI151" s="75"/>
      <c r="CJ151" s="75"/>
      <c r="CK151" s="75"/>
      <c r="CL151" s="75"/>
      <c r="CM151" s="75"/>
      <c r="CN151" s="75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74"/>
      <c r="HN151" s="74"/>
      <c r="HO151" s="74"/>
      <c r="HP151" s="74"/>
      <c r="HQ151" s="74"/>
      <c r="HR151" s="74"/>
      <c r="HS151" s="74"/>
      <c r="HT151" s="74"/>
      <c r="HU151" s="74"/>
      <c r="HV151" s="74"/>
      <c r="HW151" s="74"/>
      <c r="HX151" s="74"/>
      <c r="HY151" s="74"/>
      <c r="HZ151" s="74"/>
      <c r="IA151" s="74"/>
      <c r="IB151" s="74"/>
    </row>
    <row r="152" spans="1:236" s="52" customFormat="1" ht="9.75" hidden="1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7"/>
      <c r="L152" s="77"/>
      <c r="M152" s="77"/>
      <c r="N152" s="77"/>
      <c r="O152" s="77"/>
      <c r="P152" s="77"/>
      <c r="Q152" s="77"/>
      <c r="R152" s="77"/>
      <c r="S152" s="75"/>
      <c r="T152" s="77"/>
      <c r="U152" s="77"/>
      <c r="V152" s="77"/>
      <c r="W152" s="77"/>
      <c r="X152" s="77"/>
      <c r="Y152" s="77"/>
      <c r="Z152" s="77"/>
      <c r="AA152" s="77"/>
      <c r="AB152" s="75"/>
      <c r="AC152" s="77"/>
      <c r="AD152" s="77"/>
      <c r="AE152" s="77"/>
      <c r="AF152" s="77"/>
      <c r="AG152" s="77"/>
      <c r="AH152" s="77"/>
      <c r="AI152" s="77"/>
      <c r="AJ152" s="77"/>
      <c r="AK152" s="75"/>
      <c r="AL152" s="77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20"/>
      <c r="BW152" s="20"/>
      <c r="BX152" s="20"/>
      <c r="BY152" s="20"/>
      <c r="BZ152" s="20"/>
      <c r="CA152" s="20"/>
      <c r="CB152" s="20"/>
      <c r="CC152" s="20"/>
      <c r="CD152" s="74"/>
      <c r="CE152" s="74"/>
      <c r="CF152" s="74"/>
      <c r="CG152" s="74"/>
      <c r="CH152" s="74"/>
      <c r="CI152" s="75"/>
      <c r="CJ152" s="75"/>
      <c r="CK152" s="75"/>
      <c r="CL152" s="75"/>
      <c r="CM152" s="75"/>
      <c r="CN152" s="75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74"/>
      <c r="GX152" s="74"/>
      <c r="GY152" s="74"/>
      <c r="GZ152" s="74"/>
      <c r="HA152" s="74"/>
      <c r="HB152" s="74"/>
      <c r="HC152" s="74"/>
      <c r="HD152" s="74"/>
      <c r="HE152" s="74"/>
      <c r="HF152" s="74"/>
      <c r="HG152" s="74"/>
      <c r="HH152" s="74"/>
      <c r="HI152" s="74"/>
      <c r="HJ152" s="74"/>
      <c r="HK152" s="74"/>
      <c r="HL152" s="74"/>
      <c r="HM152" s="74"/>
      <c r="HN152" s="74"/>
      <c r="HO152" s="74"/>
      <c r="HP152" s="74"/>
      <c r="HQ152" s="74"/>
      <c r="HR152" s="74"/>
      <c r="HS152" s="74"/>
      <c r="HT152" s="74"/>
      <c r="HU152" s="74"/>
      <c r="HV152" s="74"/>
      <c r="HW152" s="74"/>
      <c r="HX152" s="74"/>
      <c r="HY152" s="74"/>
      <c r="HZ152" s="74"/>
      <c r="IA152" s="74"/>
      <c r="IB152" s="74"/>
    </row>
    <row r="153" spans="1:236" s="52" customFormat="1" ht="9.75" hidden="1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7"/>
      <c r="L153" s="77"/>
      <c r="M153" s="77"/>
      <c r="N153" s="77"/>
      <c r="O153" s="77"/>
      <c r="P153" s="77"/>
      <c r="Q153" s="77"/>
      <c r="R153" s="77"/>
      <c r="S153" s="75"/>
      <c r="T153" s="77"/>
      <c r="U153" s="77"/>
      <c r="V153" s="77"/>
      <c r="W153" s="77"/>
      <c r="X153" s="77"/>
      <c r="Y153" s="77"/>
      <c r="Z153" s="77"/>
      <c r="AA153" s="77"/>
      <c r="AB153" s="75"/>
      <c r="AC153" s="77"/>
      <c r="AD153" s="77"/>
      <c r="AE153" s="77"/>
      <c r="AF153" s="77"/>
      <c r="AG153" s="77"/>
      <c r="AH153" s="77"/>
      <c r="AI153" s="77"/>
      <c r="AJ153" s="77"/>
      <c r="AK153" s="75"/>
      <c r="AL153" s="77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20"/>
      <c r="BW153" s="20"/>
      <c r="BX153" s="20"/>
      <c r="BY153" s="20"/>
      <c r="BZ153" s="20"/>
      <c r="CA153" s="20"/>
      <c r="CB153" s="20"/>
      <c r="CC153" s="20"/>
      <c r="CD153" s="74"/>
      <c r="CE153" s="74"/>
      <c r="CF153" s="74"/>
      <c r="CG153" s="74"/>
      <c r="CH153" s="74"/>
      <c r="CI153" s="75"/>
      <c r="CJ153" s="75"/>
      <c r="CK153" s="75"/>
      <c r="CL153" s="75"/>
      <c r="CM153" s="75"/>
      <c r="CN153" s="75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4"/>
      <c r="GU153" s="74"/>
      <c r="GV153" s="74"/>
      <c r="GW153" s="74"/>
      <c r="GX153" s="74"/>
      <c r="GY153" s="74"/>
      <c r="GZ153" s="74"/>
      <c r="HA153" s="74"/>
      <c r="HB153" s="74"/>
      <c r="HC153" s="74"/>
      <c r="HD153" s="74"/>
      <c r="HE153" s="74"/>
      <c r="HF153" s="74"/>
      <c r="HG153" s="74"/>
      <c r="HH153" s="74"/>
      <c r="HI153" s="74"/>
      <c r="HJ153" s="74"/>
      <c r="HK153" s="74"/>
      <c r="HL153" s="74"/>
      <c r="HM153" s="74"/>
      <c r="HN153" s="74"/>
      <c r="HO153" s="74"/>
      <c r="HP153" s="74"/>
      <c r="HQ153" s="74"/>
      <c r="HR153" s="74"/>
      <c r="HS153" s="74"/>
      <c r="HT153" s="74"/>
      <c r="HU153" s="74"/>
      <c r="HV153" s="74"/>
      <c r="HW153" s="74"/>
      <c r="HX153" s="74"/>
      <c r="HY153" s="74"/>
      <c r="HZ153" s="74"/>
      <c r="IA153" s="74"/>
      <c r="IB153" s="74"/>
    </row>
    <row r="154" spans="1:236" s="52" customFormat="1" ht="9.75" hidden="1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7"/>
      <c r="L154" s="77"/>
      <c r="M154" s="77"/>
      <c r="N154" s="77"/>
      <c r="O154" s="77"/>
      <c r="P154" s="77"/>
      <c r="Q154" s="77"/>
      <c r="R154" s="77"/>
      <c r="S154" s="75"/>
      <c r="T154" s="77"/>
      <c r="U154" s="77"/>
      <c r="V154" s="77"/>
      <c r="W154" s="77"/>
      <c r="X154" s="77"/>
      <c r="Y154" s="77"/>
      <c r="Z154" s="77"/>
      <c r="AA154" s="77"/>
      <c r="AB154" s="75"/>
      <c r="AC154" s="77"/>
      <c r="AD154" s="77"/>
      <c r="AE154" s="77"/>
      <c r="AF154" s="77"/>
      <c r="AG154" s="77"/>
      <c r="AH154" s="77"/>
      <c r="AI154" s="77"/>
      <c r="AJ154" s="77"/>
      <c r="AK154" s="75"/>
      <c r="AL154" s="77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20"/>
      <c r="BW154" s="20"/>
      <c r="BX154" s="20"/>
      <c r="BY154" s="20"/>
      <c r="BZ154" s="20"/>
      <c r="CA154" s="20"/>
      <c r="CB154" s="20"/>
      <c r="CC154" s="20"/>
      <c r="CD154" s="74"/>
      <c r="CE154" s="74"/>
      <c r="CF154" s="74"/>
      <c r="CG154" s="74"/>
      <c r="CH154" s="74"/>
      <c r="CI154" s="75"/>
      <c r="CJ154" s="75"/>
      <c r="CK154" s="75"/>
      <c r="CL154" s="75"/>
      <c r="CM154" s="75"/>
      <c r="CN154" s="75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4"/>
      <c r="GU154" s="74"/>
      <c r="GV154" s="74"/>
      <c r="GW154" s="74"/>
      <c r="GX154" s="74"/>
      <c r="GY154" s="74"/>
      <c r="GZ154" s="74"/>
      <c r="HA154" s="74"/>
      <c r="HB154" s="74"/>
      <c r="HC154" s="74"/>
      <c r="HD154" s="74"/>
      <c r="HE154" s="74"/>
      <c r="HF154" s="74"/>
      <c r="HG154" s="74"/>
      <c r="HH154" s="74"/>
      <c r="HI154" s="74"/>
      <c r="HJ154" s="74"/>
      <c r="HK154" s="74"/>
      <c r="HL154" s="74"/>
      <c r="HM154" s="74"/>
      <c r="HN154" s="74"/>
      <c r="HO154" s="74"/>
      <c r="HP154" s="74"/>
      <c r="HQ154" s="74"/>
      <c r="HR154" s="74"/>
      <c r="HS154" s="74"/>
      <c r="HT154" s="74"/>
      <c r="HU154" s="74"/>
      <c r="HV154" s="74"/>
      <c r="HW154" s="74"/>
      <c r="HX154" s="74"/>
      <c r="HY154" s="74"/>
      <c r="HZ154" s="74"/>
      <c r="IA154" s="74"/>
      <c r="IB154" s="74"/>
    </row>
    <row r="155" spans="1:236" s="52" customFormat="1" ht="9.75" hidden="1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7"/>
      <c r="L155" s="77"/>
      <c r="M155" s="77"/>
      <c r="N155" s="77"/>
      <c r="O155" s="77"/>
      <c r="P155" s="77"/>
      <c r="Q155" s="77"/>
      <c r="R155" s="77"/>
      <c r="S155" s="75"/>
      <c r="T155" s="77"/>
      <c r="U155" s="77"/>
      <c r="V155" s="77"/>
      <c r="W155" s="77"/>
      <c r="X155" s="77"/>
      <c r="Y155" s="77"/>
      <c r="Z155" s="77"/>
      <c r="AA155" s="77"/>
      <c r="AB155" s="75"/>
      <c r="AC155" s="77"/>
      <c r="AD155" s="77"/>
      <c r="AE155" s="77"/>
      <c r="AF155" s="77"/>
      <c r="AG155" s="77"/>
      <c r="AH155" s="77"/>
      <c r="AI155" s="77"/>
      <c r="AJ155" s="77"/>
      <c r="AK155" s="75"/>
      <c r="AL155" s="77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20"/>
      <c r="BW155" s="20"/>
      <c r="BX155" s="20"/>
      <c r="BY155" s="20"/>
      <c r="BZ155" s="20"/>
      <c r="CA155" s="20"/>
      <c r="CB155" s="20"/>
      <c r="CC155" s="20"/>
      <c r="CD155" s="74"/>
      <c r="CE155" s="74"/>
      <c r="CF155" s="74"/>
      <c r="CG155" s="74"/>
      <c r="CH155" s="74"/>
      <c r="CI155" s="75"/>
      <c r="CJ155" s="75"/>
      <c r="CK155" s="75"/>
      <c r="CL155" s="75"/>
      <c r="CM155" s="75"/>
      <c r="CN155" s="75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/>
      <c r="GK155" s="74"/>
      <c r="GL155" s="74"/>
      <c r="GM155" s="74"/>
      <c r="GN155" s="74"/>
      <c r="GO155" s="74"/>
      <c r="GP155" s="74"/>
      <c r="GQ155" s="74"/>
      <c r="GR155" s="74"/>
      <c r="GS155" s="74"/>
      <c r="GT155" s="74"/>
      <c r="GU155" s="74"/>
      <c r="GV155" s="74"/>
      <c r="GW155" s="74"/>
      <c r="GX155" s="74"/>
      <c r="GY155" s="74"/>
      <c r="GZ155" s="74"/>
      <c r="HA155" s="74"/>
      <c r="HB155" s="74"/>
      <c r="HC155" s="74"/>
      <c r="HD155" s="74"/>
      <c r="HE155" s="74"/>
      <c r="HF155" s="74"/>
      <c r="HG155" s="74"/>
      <c r="HH155" s="74"/>
      <c r="HI155" s="74"/>
      <c r="HJ155" s="74"/>
      <c r="HK155" s="74"/>
      <c r="HL155" s="74"/>
      <c r="HM155" s="74"/>
      <c r="HN155" s="74"/>
      <c r="HO155" s="74"/>
      <c r="HP155" s="74"/>
      <c r="HQ155" s="74"/>
      <c r="HR155" s="74"/>
      <c r="HS155" s="74"/>
      <c r="HT155" s="74"/>
      <c r="HU155" s="74"/>
      <c r="HV155" s="74"/>
      <c r="HW155" s="74"/>
      <c r="HX155" s="74"/>
      <c r="HY155" s="74"/>
      <c r="HZ155" s="74"/>
      <c r="IA155" s="74"/>
      <c r="IB155" s="74"/>
    </row>
    <row r="156" spans="1:236" s="52" customFormat="1" ht="9.75" hidden="1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7"/>
      <c r="L156" s="77"/>
      <c r="M156" s="77"/>
      <c r="N156" s="77"/>
      <c r="O156" s="77"/>
      <c r="P156" s="77"/>
      <c r="Q156" s="77"/>
      <c r="R156" s="77"/>
      <c r="S156" s="75"/>
      <c r="T156" s="77"/>
      <c r="U156" s="77"/>
      <c r="V156" s="77"/>
      <c r="W156" s="77"/>
      <c r="X156" s="77"/>
      <c r="Y156" s="77"/>
      <c r="Z156" s="77"/>
      <c r="AA156" s="77"/>
      <c r="AB156" s="75"/>
      <c r="AC156" s="77"/>
      <c r="AD156" s="77"/>
      <c r="AE156" s="77"/>
      <c r="AF156" s="77"/>
      <c r="AG156" s="77"/>
      <c r="AH156" s="77"/>
      <c r="AI156" s="77"/>
      <c r="AJ156" s="77"/>
      <c r="AK156" s="75"/>
      <c r="AL156" s="77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20"/>
      <c r="BW156" s="20"/>
      <c r="BX156" s="20"/>
      <c r="BY156" s="20"/>
      <c r="BZ156" s="20"/>
      <c r="CA156" s="20"/>
      <c r="CB156" s="20"/>
      <c r="CC156" s="20"/>
      <c r="CD156" s="74"/>
      <c r="CE156" s="74"/>
      <c r="CF156" s="74"/>
      <c r="CG156" s="74"/>
      <c r="CH156" s="74"/>
      <c r="CI156" s="75"/>
      <c r="CJ156" s="75"/>
      <c r="CK156" s="75"/>
      <c r="CL156" s="75"/>
      <c r="CM156" s="75"/>
      <c r="CN156" s="75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4"/>
      <c r="GU156" s="74"/>
      <c r="GV156" s="74"/>
      <c r="GW156" s="74"/>
      <c r="GX156" s="74"/>
      <c r="GY156" s="74"/>
      <c r="GZ156" s="74"/>
      <c r="HA156" s="74"/>
      <c r="HB156" s="74"/>
      <c r="HC156" s="74"/>
      <c r="HD156" s="74"/>
      <c r="HE156" s="74"/>
      <c r="HF156" s="74"/>
      <c r="HG156" s="74"/>
      <c r="HH156" s="74"/>
      <c r="HI156" s="74"/>
      <c r="HJ156" s="74"/>
      <c r="HK156" s="74"/>
      <c r="HL156" s="74"/>
      <c r="HM156" s="74"/>
      <c r="HN156" s="74"/>
      <c r="HO156" s="74"/>
      <c r="HP156" s="74"/>
      <c r="HQ156" s="74"/>
      <c r="HR156" s="74"/>
      <c r="HS156" s="74"/>
      <c r="HT156" s="74"/>
      <c r="HU156" s="74"/>
      <c r="HV156" s="74"/>
      <c r="HW156" s="74"/>
      <c r="HX156" s="74"/>
      <c r="HY156" s="74"/>
      <c r="HZ156" s="74"/>
      <c r="IA156" s="74"/>
      <c r="IB156" s="74"/>
    </row>
    <row r="157" spans="1:236" s="52" customFormat="1" ht="9.75" hidden="1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7"/>
      <c r="L157" s="77"/>
      <c r="M157" s="77"/>
      <c r="N157" s="77"/>
      <c r="O157" s="77"/>
      <c r="P157" s="77"/>
      <c r="Q157" s="77"/>
      <c r="R157" s="77"/>
      <c r="S157" s="75"/>
      <c r="T157" s="77"/>
      <c r="U157" s="77"/>
      <c r="V157" s="77"/>
      <c r="W157" s="77"/>
      <c r="X157" s="77"/>
      <c r="Y157" s="77"/>
      <c r="Z157" s="77"/>
      <c r="AA157" s="77"/>
      <c r="AB157" s="75"/>
      <c r="AC157" s="77"/>
      <c r="AD157" s="77"/>
      <c r="AE157" s="77"/>
      <c r="AF157" s="77"/>
      <c r="AG157" s="77"/>
      <c r="AH157" s="77"/>
      <c r="AI157" s="77"/>
      <c r="AJ157" s="77"/>
      <c r="AK157" s="75"/>
      <c r="AL157" s="77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20"/>
      <c r="BW157" s="20"/>
      <c r="BX157" s="20"/>
      <c r="BY157" s="20"/>
      <c r="BZ157" s="20"/>
      <c r="CA157" s="20"/>
      <c r="CB157" s="20"/>
      <c r="CC157" s="20"/>
      <c r="CD157" s="74"/>
      <c r="CE157" s="74"/>
      <c r="CF157" s="74"/>
      <c r="CG157" s="74"/>
      <c r="CH157" s="74"/>
      <c r="CI157" s="75"/>
      <c r="CJ157" s="75"/>
      <c r="CK157" s="75"/>
      <c r="CL157" s="75"/>
      <c r="CM157" s="75"/>
      <c r="CN157" s="75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74"/>
      <c r="GX157" s="74"/>
      <c r="GY157" s="74"/>
      <c r="GZ157" s="74"/>
      <c r="HA157" s="74"/>
      <c r="HB157" s="74"/>
      <c r="HC157" s="74"/>
      <c r="HD157" s="74"/>
      <c r="HE157" s="74"/>
      <c r="HF157" s="74"/>
      <c r="HG157" s="74"/>
      <c r="HH157" s="74"/>
      <c r="HI157" s="74"/>
      <c r="HJ157" s="74"/>
      <c r="HK157" s="74"/>
      <c r="HL157" s="74"/>
      <c r="HM157" s="74"/>
      <c r="HN157" s="74"/>
      <c r="HO157" s="74"/>
      <c r="HP157" s="74"/>
      <c r="HQ157" s="74"/>
      <c r="HR157" s="74"/>
      <c r="HS157" s="74"/>
      <c r="HT157" s="74"/>
      <c r="HU157" s="74"/>
      <c r="HV157" s="74"/>
      <c r="HW157" s="74"/>
      <c r="HX157" s="74"/>
      <c r="HY157" s="74"/>
      <c r="HZ157" s="74"/>
      <c r="IA157" s="74"/>
      <c r="IB157" s="74"/>
    </row>
    <row r="158" spans="1:236" s="52" customFormat="1" ht="9.75" hidden="1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7"/>
      <c r="L158" s="77"/>
      <c r="M158" s="77"/>
      <c r="N158" s="77"/>
      <c r="O158" s="77"/>
      <c r="P158" s="77"/>
      <c r="Q158" s="77"/>
      <c r="R158" s="77"/>
      <c r="S158" s="75"/>
      <c r="T158" s="77"/>
      <c r="U158" s="77"/>
      <c r="V158" s="77"/>
      <c r="W158" s="77"/>
      <c r="X158" s="77"/>
      <c r="Y158" s="77"/>
      <c r="Z158" s="77"/>
      <c r="AA158" s="77"/>
      <c r="AB158" s="75"/>
      <c r="AC158" s="77"/>
      <c r="AD158" s="77"/>
      <c r="AE158" s="77"/>
      <c r="AF158" s="77"/>
      <c r="AG158" s="77"/>
      <c r="AH158" s="77"/>
      <c r="AI158" s="77"/>
      <c r="AJ158" s="77"/>
      <c r="AK158" s="75"/>
      <c r="AL158" s="77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20"/>
      <c r="BW158" s="20"/>
      <c r="BX158" s="20"/>
      <c r="BY158" s="20"/>
      <c r="BZ158" s="20"/>
      <c r="CA158" s="20"/>
      <c r="CB158" s="20"/>
      <c r="CC158" s="20"/>
      <c r="CD158" s="74"/>
      <c r="CE158" s="74"/>
      <c r="CF158" s="74"/>
      <c r="CG158" s="74"/>
      <c r="CH158" s="74"/>
      <c r="CI158" s="75"/>
      <c r="CJ158" s="75"/>
      <c r="CK158" s="75"/>
      <c r="CL158" s="75"/>
      <c r="CM158" s="75"/>
      <c r="CN158" s="75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4"/>
      <c r="GU158" s="74"/>
      <c r="GV158" s="74"/>
      <c r="GW158" s="74"/>
      <c r="GX158" s="74"/>
      <c r="GY158" s="74"/>
      <c r="GZ158" s="74"/>
      <c r="HA158" s="74"/>
      <c r="HB158" s="74"/>
      <c r="HC158" s="74"/>
      <c r="HD158" s="74"/>
      <c r="HE158" s="74"/>
      <c r="HF158" s="74"/>
      <c r="HG158" s="74"/>
      <c r="HH158" s="74"/>
      <c r="HI158" s="74"/>
      <c r="HJ158" s="74"/>
      <c r="HK158" s="74"/>
      <c r="HL158" s="74"/>
      <c r="HM158" s="74"/>
      <c r="HN158" s="74"/>
      <c r="HO158" s="74"/>
      <c r="HP158" s="74"/>
      <c r="HQ158" s="74"/>
      <c r="HR158" s="74"/>
      <c r="HS158" s="74"/>
      <c r="HT158" s="74"/>
      <c r="HU158" s="74"/>
      <c r="HV158" s="74"/>
      <c r="HW158" s="74"/>
      <c r="HX158" s="74"/>
      <c r="HY158" s="74"/>
      <c r="HZ158" s="74"/>
      <c r="IA158" s="74"/>
      <c r="IB158" s="74"/>
    </row>
    <row r="159" spans="1:236" s="52" customFormat="1" ht="9.75" hidden="1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7"/>
      <c r="L159" s="77"/>
      <c r="M159" s="77"/>
      <c r="N159" s="77"/>
      <c r="O159" s="77"/>
      <c r="P159" s="77"/>
      <c r="Q159" s="77"/>
      <c r="R159" s="77"/>
      <c r="S159" s="75"/>
      <c r="T159" s="77"/>
      <c r="U159" s="77"/>
      <c r="V159" s="77"/>
      <c r="W159" s="77"/>
      <c r="X159" s="77"/>
      <c r="Y159" s="77"/>
      <c r="Z159" s="77"/>
      <c r="AA159" s="77"/>
      <c r="AB159" s="75"/>
      <c r="AC159" s="77"/>
      <c r="AD159" s="77"/>
      <c r="AE159" s="77"/>
      <c r="AF159" s="77"/>
      <c r="AG159" s="77"/>
      <c r="AH159" s="77"/>
      <c r="AI159" s="77"/>
      <c r="AJ159" s="77"/>
      <c r="AK159" s="75"/>
      <c r="AL159" s="77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20"/>
      <c r="BW159" s="20"/>
      <c r="BX159" s="20"/>
      <c r="BY159" s="20"/>
      <c r="BZ159" s="20"/>
      <c r="CA159" s="20"/>
      <c r="CB159" s="20"/>
      <c r="CC159" s="20"/>
      <c r="CD159" s="74"/>
      <c r="CE159" s="74"/>
      <c r="CF159" s="74"/>
      <c r="CG159" s="74"/>
      <c r="CH159" s="74"/>
      <c r="CI159" s="75"/>
      <c r="CJ159" s="75"/>
      <c r="CK159" s="75"/>
      <c r="CL159" s="75"/>
      <c r="CM159" s="75"/>
      <c r="CN159" s="75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53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4"/>
      <c r="GU159" s="74"/>
      <c r="GV159" s="74"/>
      <c r="GW159" s="74"/>
      <c r="GX159" s="74"/>
      <c r="GY159" s="74"/>
      <c r="GZ159" s="74"/>
      <c r="HA159" s="74"/>
      <c r="HB159" s="74"/>
      <c r="HC159" s="74"/>
      <c r="HD159" s="74"/>
      <c r="HE159" s="74"/>
      <c r="HF159" s="74"/>
      <c r="HG159" s="74"/>
      <c r="HH159" s="74"/>
      <c r="HI159" s="74"/>
      <c r="HJ159" s="74"/>
      <c r="HK159" s="74"/>
      <c r="HL159" s="74"/>
      <c r="HM159" s="74"/>
      <c r="HN159" s="74"/>
      <c r="HO159" s="74"/>
      <c r="HP159" s="74"/>
      <c r="HQ159" s="74"/>
      <c r="HR159" s="74"/>
      <c r="HS159" s="74"/>
      <c r="HT159" s="74"/>
      <c r="HU159" s="74"/>
      <c r="HV159" s="74"/>
      <c r="HW159" s="74"/>
      <c r="HX159" s="74"/>
      <c r="HY159" s="74"/>
      <c r="HZ159" s="74"/>
      <c r="IA159" s="74"/>
      <c r="IB159" s="74"/>
    </row>
    <row r="160" spans="1:236" s="52" customFormat="1" ht="9.75" hidden="1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7"/>
      <c r="L160" s="77"/>
      <c r="M160" s="77"/>
      <c r="N160" s="77"/>
      <c r="O160" s="77"/>
      <c r="P160" s="77"/>
      <c r="Q160" s="77"/>
      <c r="R160" s="77"/>
      <c r="S160" s="75"/>
      <c r="T160" s="77"/>
      <c r="U160" s="77"/>
      <c r="V160" s="77"/>
      <c r="W160" s="77"/>
      <c r="X160" s="77"/>
      <c r="Y160" s="77"/>
      <c r="Z160" s="77"/>
      <c r="AA160" s="77"/>
      <c r="AB160" s="75"/>
      <c r="AC160" s="77"/>
      <c r="AD160" s="77"/>
      <c r="AE160" s="77"/>
      <c r="AF160" s="77"/>
      <c r="AG160" s="77"/>
      <c r="AH160" s="77"/>
      <c r="AI160" s="77"/>
      <c r="AJ160" s="77"/>
      <c r="AK160" s="75"/>
      <c r="AL160" s="77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20"/>
      <c r="BW160" s="20"/>
      <c r="BX160" s="20"/>
      <c r="BY160" s="20"/>
      <c r="BZ160" s="20"/>
      <c r="CA160" s="20"/>
      <c r="CB160" s="20"/>
      <c r="CC160" s="20"/>
      <c r="CD160" s="74"/>
      <c r="CE160" s="74"/>
      <c r="CF160" s="74"/>
      <c r="CG160" s="74"/>
      <c r="CH160" s="74"/>
      <c r="CI160" s="75"/>
      <c r="CJ160" s="75"/>
      <c r="CK160" s="75"/>
      <c r="CL160" s="75"/>
      <c r="CM160" s="75"/>
      <c r="CN160" s="75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53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4"/>
      <c r="GU160" s="74"/>
      <c r="GV160" s="74"/>
      <c r="GW160" s="74"/>
      <c r="GX160" s="74"/>
      <c r="GY160" s="74"/>
      <c r="GZ160" s="74"/>
      <c r="HA160" s="74"/>
      <c r="HB160" s="74"/>
      <c r="HC160" s="74"/>
      <c r="HD160" s="74"/>
      <c r="HE160" s="74"/>
      <c r="HF160" s="74"/>
      <c r="HG160" s="74"/>
      <c r="HH160" s="74"/>
      <c r="HI160" s="74"/>
      <c r="HJ160" s="74"/>
      <c r="HK160" s="74"/>
      <c r="HL160" s="74"/>
      <c r="HM160" s="74"/>
      <c r="HN160" s="74"/>
      <c r="HO160" s="74"/>
      <c r="HP160" s="74"/>
      <c r="HQ160" s="74"/>
      <c r="HR160" s="74"/>
      <c r="HS160" s="74"/>
      <c r="HT160" s="74"/>
      <c r="HU160" s="74"/>
      <c r="HV160" s="74"/>
      <c r="HW160" s="74"/>
      <c r="HX160" s="74"/>
      <c r="HY160" s="74"/>
      <c r="HZ160" s="74"/>
      <c r="IA160" s="74"/>
      <c r="IB160" s="74"/>
    </row>
    <row r="161" spans="1:236" s="52" customFormat="1" ht="9.75" hidden="1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7"/>
      <c r="L161" s="77"/>
      <c r="M161" s="77"/>
      <c r="N161" s="77"/>
      <c r="O161" s="77"/>
      <c r="P161" s="77"/>
      <c r="Q161" s="77"/>
      <c r="R161" s="77"/>
      <c r="S161" s="75"/>
      <c r="T161" s="77"/>
      <c r="U161" s="77"/>
      <c r="V161" s="77"/>
      <c r="W161" s="77"/>
      <c r="X161" s="77"/>
      <c r="Y161" s="77"/>
      <c r="Z161" s="77"/>
      <c r="AA161" s="77"/>
      <c r="AB161" s="75"/>
      <c r="AC161" s="77"/>
      <c r="AD161" s="77"/>
      <c r="AE161" s="77"/>
      <c r="AF161" s="77"/>
      <c r="AG161" s="77"/>
      <c r="AH161" s="77"/>
      <c r="AI161" s="77"/>
      <c r="AJ161" s="77"/>
      <c r="AK161" s="75"/>
      <c r="AL161" s="77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20"/>
      <c r="BW161" s="20"/>
      <c r="BX161" s="20"/>
      <c r="BY161" s="20"/>
      <c r="BZ161" s="20"/>
      <c r="CA161" s="20"/>
      <c r="CB161" s="20"/>
      <c r="CC161" s="20"/>
      <c r="CD161" s="74"/>
      <c r="CE161" s="74"/>
      <c r="CF161" s="74"/>
      <c r="CG161" s="74"/>
      <c r="CH161" s="74"/>
      <c r="CI161" s="75"/>
      <c r="CJ161" s="75"/>
      <c r="CK161" s="75"/>
      <c r="CL161" s="75"/>
      <c r="CM161" s="75"/>
      <c r="CN161" s="75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53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4"/>
      <c r="GU161" s="74"/>
      <c r="GV161" s="74"/>
      <c r="GW161" s="74"/>
      <c r="GX161" s="74"/>
      <c r="GY161" s="74"/>
      <c r="GZ161" s="74"/>
      <c r="HA161" s="74"/>
      <c r="HB161" s="74"/>
      <c r="HC161" s="74"/>
      <c r="HD161" s="74"/>
      <c r="HE161" s="74"/>
      <c r="HF161" s="74"/>
      <c r="HG161" s="74"/>
      <c r="HH161" s="74"/>
      <c r="HI161" s="74"/>
      <c r="HJ161" s="74"/>
      <c r="HK161" s="74"/>
      <c r="HL161" s="74"/>
      <c r="HM161" s="74"/>
      <c r="HN161" s="74"/>
      <c r="HO161" s="74"/>
      <c r="HP161" s="74"/>
      <c r="HQ161" s="74"/>
      <c r="HR161" s="74"/>
      <c r="HS161" s="74"/>
      <c r="HT161" s="74"/>
      <c r="HU161" s="74"/>
      <c r="HV161" s="74"/>
      <c r="HW161" s="74"/>
      <c r="HX161" s="74"/>
      <c r="HY161" s="74"/>
      <c r="HZ161" s="74"/>
      <c r="IA161" s="74"/>
      <c r="IB161" s="74"/>
    </row>
    <row r="162" spans="1:236" s="52" customFormat="1" ht="9.75" hidden="1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7"/>
      <c r="L162" s="77"/>
      <c r="M162" s="77"/>
      <c r="N162" s="77"/>
      <c r="O162" s="77"/>
      <c r="P162" s="77"/>
      <c r="Q162" s="77"/>
      <c r="R162" s="77"/>
      <c r="S162" s="75"/>
      <c r="T162" s="77"/>
      <c r="U162" s="77"/>
      <c r="V162" s="77"/>
      <c r="W162" s="77"/>
      <c r="X162" s="77"/>
      <c r="Y162" s="77"/>
      <c r="Z162" s="77"/>
      <c r="AA162" s="77"/>
      <c r="AB162" s="75"/>
      <c r="AC162" s="77"/>
      <c r="AD162" s="77"/>
      <c r="AE162" s="77"/>
      <c r="AF162" s="77"/>
      <c r="AG162" s="77"/>
      <c r="AH162" s="77"/>
      <c r="AI162" s="77"/>
      <c r="AJ162" s="77"/>
      <c r="AK162" s="75"/>
      <c r="AL162" s="77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20"/>
      <c r="BW162" s="20"/>
      <c r="BX162" s="20"/>
      <c r="BY162" s="20"/>
      <c r="BZ162" s="20"/>
      <c r="CA162" s="20"/>
      <c r="CB162" s="20"/>
      <c r="CC162" s="20"/>
      <c r="CD162" s="74"/>
      <c r="CE162" s="74"/>
      <c r="CF162" s="74"/>
      <c r="CG162" s="74"/>
      <c r="CH162" s="74"/>
      <c r="CI162" s="75"/>
      <c r="CJ162" s="75"/>
      <c r="CK162" s="75"/>
      <c r="CL162" s="75"/>
      <c r="CM162" s="75"/>
      <c r="CN162" s="75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53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4"/>
      <c r="GU162" s="74"/>
      <c r="GV162" s="74"/>
      <c r="GW162" s="74"/>
      <c r="GX162" s="74"/>
      <c r="GY162" s="74"/>
      <c r="GZ162" s="74"/>
      <c r="HA162" s="74"/>
      <c r="HB162" s="74"/>
      <c r="HC162" s="74"/>
      <c r="HD162" s="74"/>
      <c r="HE162" s="74"/>
      <c r="HF162" s="74"/>
      <c r="HG162" s="74"/>
      <c r="HH162" s="74"/>
      <c r="HI162" s="74"/>
      <c r="HJ162" s="74"/>
      <c r="HK162" s="74"/>
      <c r="HL162" s="74"/>
      <c r="HM162" s="74"/>
      <c r="HN162" s="74"/>
      <c r="HO162" s="74"/>
      <c r="HP162" s="74"/>
      <c r="HQ162" s="74"/>
      <c r="HR162" s="74"/>
      <c r="HS162" s="74"/>
      <c r="HT162" s="74"/>
      <c r="HU162" s="74"/>
      <c r="HV162" s="74"/>
      <c r="HW162" s="74"/>
      <c r="HX162" s="74"/>
      <c r="HY162" s="74"/>
      <c r="HZ162" s="74"/>
      <c r="IA162" s="74"/>
      <c r="IB162" s="74"/>
    </row>
    <row r="163" spans="1:236" s="75" customFormat="1" ht="9.75" hidden="1" customHeight="1">
      <c r="K163" s="77"/>
      <c r="L163" s="77"/>
      <c r="M163" s="77"/>
      <c r="N163" s="77"/>
      <c r="O163" s="77"/>
      <c r="P163" s="77"/>
      <c r="Q163" s="77"/>
      <c r="R163" s="77"/>
      <c r="T163" s="77"/>
      <c r="U163" s="77"/>
      <c r="V163" s="77"/>
      <c r="W163" s="77"/>
      <c r="X163" s="77"/>
      <c r="Y163" s="77"/>
      <c r="Z163" s="77"/>
      <c r="AA163" s="77"/>
      <c r="AC163" s="77"/>
      <c r="AD163" s="77"/>
      <c r="AE163" s="77"/>
      <c r="AF163" s="77"/>
      <c r="AG163" s="77"/>
      <c r="AH163" s="77"/>
      <c r="AI163" s="77"/>
      <c r="AJ163" s="77"/>
      <c r="AL163" s="77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53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4"/>
      <c r="GU163" s="74"/>
      <c r="GV163" s="74"/>
      <c r="GW163" s="74"/>
      <c r="GX163" s="74"/>
      <c r="GY163" s="74"/>
      <c r="GZ163" s="74"/>
      <c r="HA163" s="74"/>
      <c r="HB163" s="74"/>
      <c r="HC163" s="74"/>
      <c r="HD163" s="74"/>
      <c r="HE163" s="74"/>
      <c r="HF163" s="74"/>
      <c r="HG163" s="74"/>
      <c r="HH163" s="74"/>
      <c r="HI163" s="74"/>
      <c r="HJ163" s="74"/>
      <c r="HK163" s="74"/>
      <c r="HL163" s="74"/>
      <c r="HM163" s="74"/>
      <c r="HN163" s="74"/>
      <c r="HO163" s="74"/>
      <c r="HP163" s="74"/>
      <c r="HQ163" s="74"/>
      <c r="HR163" s="74"/>
      <c r="HS163" s="74"/>
      <c r="HT163" s="74"/>
      <c r="HU163" s="74"/>
      <c r="HV163" s="74"/>
      <c r="HW163" s="74"/>
      <c r="HX163" s="74"/>
      <c r="HY163" s="74"/>
      <c r="HZ163" s="74"/>
      <c r="IA163" s="74"/>
      <c r="IB163" s="74"/>
    </row>
    <row r="164" spans="1:236" s="75" customFormat="1" ht="9.75" hidden="1" customHeight="1">
      <c r="K164" s="77"/>
      <c r="L164" s="77"/>
      <c r="M164" s="77"/>
      <c r="N164" s="77"/>
      <c r="O164" s="77"/>
      <c r="P164" s="77"/>
      <c r="Q164" s="77"/>
      <c r="R164" s="77"/>
      <c r="T164" s="77"/>
      <c r="U164" s="77"/>
      <c r="V164" s="77"/>
      <c r="W164" s="77"/>
      <c r="X164" s="77"/>
      <c r="Y164" s="77"/>
      <c r="Z164" s="77"/>
      <c r="AA164" s="77"/>
      <c r="AC164" s="77"/>
      <c r="AD164" s="77"/>
      <c r="AE164" s="77"/>
      <c r="AF164" s="77"/>
      <c r="AG164" s="77"/>
      <c r="AH164" s="77"/>
      <c r="AI164" s="77"/>
      <c r="AJ164" s="77"/>
      <c r="AL164" s="77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53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74"/>
      <c r="GX164" s="74"/>
      <c r="GY164" s="74"/>
      <c r="GZ164" s="74"/>
      <c r="HA164" s="74"/>
      <c r="HB164" s="74"/>
      <c r="HC164" s="74"/>
      <c r="HD164" s="74"/>
      <c r="HE164" s="74"/>
      <c r="HF164" s="74"/>
      <c r="HG164" s="74"/>
      <c r="HH164" s="74"/>
      <c r="HI164" s="74"/>
      <c r="HJ164" s="74"/>
      <c r="HK164" s="74"/>
      <c r="HL164" s="74"/>
      <c r="HM164" s="74"/>
      <c r="HN164" s="74"/>
      <c r="HO164" s="74"/>
      <c r="HP164" s="74"/>
      <c r="HQ164" s="74"/>
      <c r="HR164" s="74"/>
      <c r="HS164" s="74"/>
      <c r="HT164" s="74"/>
      <c r="HU164" s="74"/>
      <c r="HV164" s="74"/>
      <c r="HW164" s="74"/>
      <c r="HX164" s="74"/>
      <c r="HY164" s="74"/>
      <c r="HZ164" s="74"/>
      <c r="IA164" s="74"/>
      <c r="IB164" s="74"/>
    </row>
    <row r="165" spans="1:236" s="75" customFormat="1" ht="9.75" hidden="1" customHeight="1">
      <c r="K165" s="77"/>
      <c r="L165" s="77"/>
      <c r="M165" s="77"/>
      <c r="N165" s="77"/>
      <c r="O165" s="77"/>
      <c r="P165" s="77"/>
      <c r="Q165" s="77"/>
      <c r="R165" s="77"/>
      <c r="T165" s="77"/>
      <c r="U165" s="77"/>
      <c r="V165" s="77"/>
      <c r="W165" s="77"/>
      <c r="X165" s="77"/>
      <c r="Y165" s="77"/>
      <c r="Z165" s="77"/>
      <c r="AA165" s="77"/>
      <c r="AC165" s="77"/>
      <c r="AD165" s="77"/>
      <c r="AE165" s="77"/>
      <c r="AF165" s="77"/>
      <c r="AG165" s="77"/>
      <c r="AH165" s="77"/>
      <c r="AI165" s="77"/>
      <c r="AJ165" s="77"/>
      <c r="AL165" s="77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53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4"/>
      <c r="GU165" s="74"/>
      <c r="GV165" s="74"/>
      <c r="GW165" s="74"/>
      <c r="GX165" s="74"/>
      <c r="GY165" s="74"/>
      <c r="GZ165" s="74"/>
      <c r="HA165" s="74"/>
      <c r="HB165" s="74"/>
      <c r="HC165" s="74"/>
      <c r="HD165" s="74"/>
      <c r="HE165" s="74"/>
      <c r="HF165" s="74"/>
      <c r="HG165" s="74"/>
      <c r="HH165" s="74"/>
      <c r="HI165" s="74"/>
      <c r="HJ165" s="74"/>
      <c r="HK165" s="74"/>
      <c r="HL165" s="74"/>
      <c r="HM165" s="74"/>
      <c r="HN165" s="74"/>
      <c r="HO165" s="74"/>
      <c r="HP165" s="74"/>
      <c r="HQ165" s="74"/>
      <c r="HR165" s="74"/>
      <c r="HS165" s="74"/>
      <c r="HT165" s="74"/>
      <c r="HU165" s="74"/>
      <c r="HV165" s="74"/>
      <c r="HW165" s="74"/>
      <c r="HX165" s="74"/>
      <c r="HY165" s="74"/>
      <c r="HZ165" s="74"/>
      <c r="IA165" s="74"/>
      <c r="IB165" s="74"/>
    </row>
    <row r="166" spans="1:236" s="75" customFormat="1" ht="9.75" hidden="1" customHeight="1">
      <c r="K166" s="77"/>
      <c r="L166" s="77"/>
      <c r="M166" s="77"/>
      <c r="N166" s="77"/>
      <c r="O166" s="77"/>
      <c r="P166" s="77"/>
      <c r="Q166" s="77"/>
      <c r="R166" s="77"/>
      <c r="T166" s="77"/>
      <c r="U166" s="77"/>
      <c r="V166" s="77"/>
      <c r="W166" s="77"/>
      <c r="X166" s="77"/>
      <c r="Y166" s="77"/>
      <c r="Z166" s="77"/>
      <c r="AA166" s="77"/>
      <c r="AC166" s="77"/>
      <c r="AD166" s="77"/>
      <c r="AE166" s="77"/>
      <c r="AF166" s="77"/>
      <c r="AG166" s="77"/>
      <c r="AH166" s="77"/>
      <c r="AI166" s="77"/>
      <c r="AJ166" s="77"/>
      <c r="AL166" s="77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53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4"/>
      <c r="GU166" s="74"/>
      <c r="GV166" s="74"/>
      <c r="GW166" s="74"/>
      <c r="GX166" s="74"/>
      <c r="GY166" s="74"/>
      <c r="GZ166" s="74"/>
      <c r="HA166" s="74"/>
      <c r="HB166" s="74"/>
      <c r="HC166" s="74"/>
      <c r="HD166" s="74"/>
      <c r="HE166" s="74"/>
      <c r="HF166" s="74"/>
      <c r="HG166" s="74"/>
      <c r="HH166" s="74"/>
      <c r="HI166" s="74"/>
      <c r="HJ166" s="74"/>
      <c r="HK166" s="74"/>
      <c r="HL166" s="74"/>
      <c r="HM166" s="74"/>
      <c r="HN166" s="74"/>
      <c r="HO166" s="74"/>
      <c r="HP166" s="74"/>
      <c r="HQ166" s="74"/>
      <c r="HR166" s="74"/>
      <c r="HS166" s="74"/>
      <c r="HT166" s="74"/>
      <c r="HU166" s="74"/>
      <c r="HV166" s="74"/>
      <c r="HW166" s="74"/>
      <c r="HX166" s="74"/>
      <c r="HY166" s="74"/>
      <c r="HZ166" s="74"/>
      <c r="IA166" s="74"/>
      <c r="IB166" s="74"/>
    </row>
    <row r="167" spans="1:236" s="75" customFormat="1" ht="9.75" hidden="1" customHeight="1">
      <c r="K167" s="77"/>
      <c r="L167" s="77"/>
      <c r="M167" s="77"/>
      <c r="N167" s="77"/>
      <c r="O167" s="77"/>
      <c r="P167" s="77"/>
      <c r="Q167" s="77"/>
      <c r="R167" s="77"/>
      <c r="T167" s="77"/>
      <c r="U167" s="77"/>
      <c r="V167" s="77"/>
      <c r="W167" s="77"/>
      <c r="X167" s="77"/>
      <c r="Y167" s="77"/>
      <c r="Z167" s="77"/>
      <c r="AA167" s="77"/>
      <c r="AC167" s="77"/>
      <c r="AD167" s="77"/>
      <c r="AE167" s="77"/>
      <c r="AF167" s="77"/>
      <c r="AG167" s="77"/>
      <c r="AH167" s="77"/>
      <c r="AI167" s="77"/>
      <c r="AJ167" s="77"/>
      <c r="AL167" s="77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53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4"/>
      <c r="GU167" s="74"/>
      <c r="GV167" s="74"/>
      <c r="GW167" s="74"/>
      <c r="GX167" s="74"/>
      <c r="GY167" s="74"/>
      <c r="GZ167" s="74"/>
      <c r="HA167" s="74"/>
      <c r="HB167" s="74"/>
      <c r="HC167" s="74"/>
      <c r="HD167" s="74"/>
      <c r="HE167" s="74"/>
      <c r="HF167" s="74"/>
      <c r="HG167" s="74"/>
      <c r="HH167" s="74"/>
      <c r="HI167" s="74"/>
      <c r="HJ167" s="74"/>
      <c r="HK167" s="74"/>
      <c r="HL167" s="74"/>
      <c r="HM167" s="74"/>
      <c r="HN167" s="74"/>
      <c r="HO167" s="74"/>
      <c r="HP167" s="74"/>
      <c r="HQ167" s="74"/>
      <c r="HR167" s="74"/>
      <c r="HS167" s="74"/>
      <c r="HT167" s="74"/>
      <c r="HU167" s="74"/>
      <c r="HV167" s="74"/>
      <c r="HW167" s="74"/>
      <c r="HX167" s="74"/>
      <c r="HY167" s="74"/>
      <c r="HZ167" s="74"/>
      <c r="IA167" s="74"/>
      <c r="IB167" s="74"/>
    </row>
    <row r="168" spans="1:236" s="75" customFormat="1" ht="9.75" hidden="1" customHeight="1">
      <c r="K168" s="77"/>
      <c r="L168" s="77"/>
      <c r="M168" s="77"/>
      <c r="N168" s="77"/>
      <c r="O168" s="77"/>
      <c r="P168" s="77"/>
      <c r="Q168" s="77"/>
      <c r="R168" s="77"/>
      <c r="T168" s="77"/>
      <c r="U168" s="77"/>
      <c r="V168" s="77"/>
      <c r="W168" s="77"/>
      <c r="X168" s="77"/>
      <c r="Y168" s="77"/>
      <c r="Z168" s="77"/>
      <c r="AA168" s="77"/>
      <c r="AC168" s="77"/>
      <c r="AD168" s="77"/>
      <c r="AE168" s="77"/>
      <c r="AF168" s="77"/>
      <c r="AG168" s="77"/>
      <c r="AH168" s="77"/>
      <c r="AI168" s="77"/>
      <c r="AJ168" s="77"/>
      <c r="AL168" s="77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53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4"/>
      <c r="GU168" s="74"/>
      <c r="GV168" s="74"/>
      <c r="GW168" s="74"/>
      <c r="GX168" s="74"/>
      <c r="GY168" s="74"/>
      <c r="GZ168" s="74"/>
      <c r="HA168" s="74"/>
      <c r="HB168" s="74"/>
      <c r="HC168" s="74"/>
      <c r="HD168" s="74"/>
      <c r="HE168" s="74"/>
      <c r="HF168" s="74"/>
      <c r="HG168" s="74"/>
      <c r="HH168" s="74"/>
      <c r="HI168" s="74"/>
      <c r="HJ168" s="74"/>
      <c r="HK168" s="74"/>
      <c r="HL168" s="74"/>
      <c r="HM168" s="74"/>
      <c r="HN168" s="74"/>
      <c r="HO168" s="74"/>
      <c r="HP168" s="74"/>
      <c r="HQ168" s="74"/>
      <c r="HR168" s="74"/>
      <c r="HS168" s="74"/>
      <c r="HT168" s="74"/>
      <c r="HU168" s="74"/>
      <c r="HV168" s="74"/>
      <c r="HW168" s="74"/>
      <c r="HX168" s="74"/>
      <c r="HY168" s="74"/>
      <c r="HZ168" s="74"/>
      <c r="IA168" s="74"/>
      <c r="IB168" s="74"/>
    </row>
    <row r="169" spans="1:236" s="75" customFormat="1" ht="9.75" hidden="1" customHeight="1">
      <c r="K169" s="77"/>
      <c r="L169" s="77"/>
      <c r="M169" s="77"/>
      <c r="N169" s="77"/>
      <c r="O169" s="77"/>
      <c r="P169" s="77"/>
      <c r="Q169" s="77"/>
      <c r="R169" s="77"/>
      <c r="T169" s="77"/>
      <c r="U169" s="77"/>
      <c r="V169" s="77"/>
      <c r="W169" s="77"/>
      <c r="X169" s="77"/>
      <c r="Y169" s="77"/>
      <c r="Z169" s="77"/>
      <c r="AA169" s="77"/>
      <c r="AC169" s="77"/>
      <c r="AD169" s="77"/>
      <c r="AE169" s="77"/>
      <c r="AF169" s="77"/>
      <c r="AG169" s="77"/>
      <c r="AH169" s="77"/>
      <c r="AI169" s="77"/>
      <c r="AJ169" s="77"/>
      <c r="AL169" s="77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53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74"/>
      <c r="GX169" s="74"/>
      <c r="GY169" s="74"/>
      <c r="GZ169" s="74"/>
      <c r="HA169" s="74"/>
      <c r="HB169" s="74"/>
      <c r="HC169" s="74"/>
      <c r="HD169" s="74"/>
      <c r="HE169" s="74"/>
      <c r="HF169" s="74"/>
      <c r="HG169" s="74"/>
      <c r="HH169" s="74"/>
      <c r="HI169" s="74"/>
      <c r="HJ169" s="74"/>
      <c r="HK169" s="74"/>
      <c r="HL169" s="74"/>
      <c r="HM169" s="74"/>
      <c r="HN169" s="74"/>
      <c r="HO169" s="74"/>
      <c r="HP169" s="74"/>
      <c r="HQ169" s="74"/>
      <c r="HR169" s="74"/>
      <c r="HS169" s="74"/>
      <c r="HT169" s="74"/>
      <c r="HU169" s="74"/>
      <c r="HV169" s="74"/>
      <c r="HW169" s="74"/>
      <c r="HX169" s="74"/>
      <c r="HY169" s="74"/>
      <c r="HZ169" s="74"/>
      <c r="IA169" s="74"/>
      <c r="IB169" s="74"/>
    </row>
  </sheetData>
  <sheetProtection sheet="1" objects="1" scenarios="1" selectLockedCells="1"/>
  <mergeCells count="631">
    <mergeCell ref="DK11:DP12"/>
    <mergeCell ref="CX11:CX13"/>
    <mergeCell ref="BS11:BV11"/>
    <mergeCell ref="AN13:AU13"/>
    <mergeCell ref="BB13:BI13"/>
    <mergeCell ref="BP13:BW13"/>
    <mergeCell ref="DK13:DL13"/>
    <mergeCell ref="CA13:CC13"/>
    <mergeCell ref="BX13:BZ13"/>
    <mergeCell ref="BJ13:BO13"/>
    <mergeCell ref="DE11:DE13"/>
    <mergeCell ref="DF11:DF13"/>
    <mergeCell ref="DG11:DG13"/>
    <mergeCell ref="DH11:DH13"/>
    <mergeCell ref="DI11:DI13"/>
    <mergeCell ref="DJ11:DJ13"/>
    <mergeCell ref="CY11:CY13"/>
    <mergeCell ref="CZ11:CZ13"/>
    <mergeCell ref="DA11:DA13"/>
    <mergeCell ref="DB11:DB13"/>
    <mergeCell ref="DC11:DC13"/>
    <mergeCell ref="DD11:DD13"/>
    <mergeCell ref="CO11:CO13"/>
    <mergeCell ref="CP11:CT12"/>
    <mergeCell ref="CU11:CU13"/>
    <mergeCell ref="CV11:CV13"/>
    <mergeCell ref="CW11:CW13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2:BZ22"/>
    <mergeCell ref="CF13:CG13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  <mergeCell ref="CA27:CC27"/>
    <mergeCell ref="CA28:CC28"/>
    <mergeCell ref="CA29:CC29"/>
    <mergeCell ref="CA30:CC30"/>
    <mergeCell ref="CA31:CC31"/>
    <mergeCell ref="CA32:CC32"/>
    <mergeCell ref="CA21:CC21"/>
    <mergeCell ref="CA22:CC22"/>
    <mergeCell ref="CA23:CC23"/>
    <mergeCell ref="CA24:CC24"/>
    <mergeCell ref="CA25:CC25"/>
    <mergeCell ref="CA26:CC26"/>
    <mergeCell ref="CA39:CC39"/>
    <mergeCell ref="CA40:CC4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C21:G21"/>
    <mergeCell ref="C22:G22"/>
    <mergeCell ref="C23:G23"/>
    <mergeCell ref="C24:G24"/>
    <mergeCell ref="C25:G25"/>
    <mergeCell ref="C26:G26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C35:G35"/>
    <mergeCell ref="C36:G36"/>
    <mergeCell ref="C37:G37"/>
    <mergeCell ref="C38:G38"/>
    <mergeCell ref="C27:G27"/>
    <mergeCell ref="C28:G28"/>
    <mergeCell ref="C29:G29"/>
    <mergeCell ref="C30:G30"/>
    <mergeCell ref="C31:G31"/>
    <mergeCell ref="C32:G32"/>
    <mergeCell ref="C51:G51"/>
    <mergeCell ref="C52:G52"/>
    <mergeCell ref="C53:G53"/>
    <mergeCell ref="H13:I13"/>
    <mergeCell ref="H14:I14"/>
    <mergeCell ref="H15:I15"/>
    <mergeCell ref="H16:I16"/>
    <mergeCell ref="H17:I17"/>
    <mergeCell ref="H18:I18"/>
    <mergeCell ref="H19:I19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H53:I53"/>
    <mergeCell ref="J13:M13"/>
    <mergeCell ref="J14:M14"/>
    <mergeCell ref="J15:M15"/>
    <mergeCell ref="J16:M16"/>
    <mergeCell ref="J17:M17"/>
    <mergeCell ref="J18:M18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J19:M19"/>
    <mergeCell ref="J20:M20"/>
    <mergeCell ref="J21:M21"/>
    <mergeCell ref="J22:M22"/>
    <mergeCell ref="J23:M23"/>
    <mergeCell ref="J24:M24"/>
    <mergeCell ref="H50:I50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J33:M33"/>
    <mergeCell ref="J34:M34"/>
    <mergeCell ref="J35:M35"/>
    <mergeCell ref="J36:M36"/>
    <mergeCell ref="J25:M25"/>
    <mergeCell ref="J26:M26"/>
    <mergeCell ref="J27:M27"/>
    <mergeCell ref="J28:M28"/>
    <mergeCell ref="J29:M29"/>
    <mergeCell ref="J30:M30"/>
    <mergeCell ref="J49:M49"/>
    <mergeCell ref="J50:M50"/>
    <mergeCell ref="J51:M51"/>
    <mergeCell ref="J52:M52"/>
    <mergeCell ref="J53:M53"/>
    <mergeCell ref="N13:T13"/>
    <mergeCell ref="N14:T14"/>
    <mergeCell ref="N15:T15"/>
    <mergeCell ref="N16:T16"/>
    <mergeCell ref="N17:T17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N24:T24"/>
    <mergeCell ref="N25:T25"/>
    <mergeCell ref="N26:T26"/>
    <mergeCell ref="N27:T27"/>
    <mergeCell ref="N28:T28"/>
    <mergeCell ref="N29:T29"/>
    <mergeCell ref="N18:T18"/>
    <mergeCell ref="N19:T19"/>
    <mergeCell ref="N20:T20"/>
    <mergeCell ref="N21:T21"/>
    <mergeCell ref="N22:T22"/>
    <mergeCell ref="N23:T23"/>
    <mergeCell ref="AA13:AD13"/>
    <mergeCell ref="N48:T48"/>
    <mergeCell ref="N49:T49"/>
    <mergeCell ref="N50:T50"/>
    <mergeCell ref="N51:T51"/>
    <mergeCell ref="N52:T52"/>
    <mergeCell ref="N53:T53"/>
    <mergeCell ref="N42:T42"/>
    <mergeCell ref="N43:T43"/>
    <mergeCell ref="N44:T44"/>
    <mergeCell ref="N45:T45"/>
    <mergeCell ref="N46:T46"/>
    <mergeCell ref="N47:T47"/>
    <mergeCell ref="N36:T36"/>
    <mergeCell ref="N37:T37"/>
    <mergeCell ref="N38:T38"/>
    <mergeCell ref="N39:T39"/>
    <mergeCell ref="N40:T40"/>
    <mergeCell ref="N41:T41"/>
    <mergeCell ref="N30:T30"/>
    <mergeCell ref="N31:T31"/>
    <mergeCell ref="N32:T32"/>
    <mergeCell ref="N33:T33"/>
    <mergeCell ref="N34:T34"/>
    <mergeCell ref="AA21:AD21"/>
    <mergeCell ref="AA22:AD22"/>
    <mergeCell ref="AA23:AD23"/>
    <mergeCell ref="AA24:AD24"/>
    <mergeCell ref="AA25:AD25"/>
    <mergeCell ref="AA26:AD26"/>
    <mergeCell ref="AA14:AD14"/>
    <mergeCell ref="AA15:AD15"/>
    <mergeCell ref="AA16:AD16"/>
    <mergeCell ref="AA17:AD17"/>
    <mergeCell ref="AA18:AD18"/>
    <mergeCell ref="AA19:AD19"/>
    <mergeCell ref="AA20:AD20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AA51:AD51"/>
    <mergeCell ref="AA52:AD52"/>
    <mergeCell ref="AA53:AD53"/>
    <mergeCell ref="U13:Z13"/>
    <mergeCell ref="U14:Z14"/>
    <mergeCell ref="U15:Z15"/>
    <mergeCell ref="U16:Z16"/>
    <mergeCell ref="U17:Z17"/>
    <mergeCell ref="U18:Z18"/>
    <mergeCell ref="U19:Z19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AE24:AG24"/>
    <mergeCell ref="U50:Z50"/>
    <mergeCell ref="U51:Z51"/>
    <mergeCell ref="U52:Z52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U26:Z26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5:AG25"/>
    <mergeCell ref="AE26:AG26"/>
    <mergeCell ref="AE27:AG27"/>
    <mergeCell ref="AE28:AG28"/>
    <mergeCell ref="AE20:AG20"/>
    <mergeCell ref="AE21:AG21"/>
    <mergeCell ref="AE22:AG22"/>
    <mergeCell ref="AE23:AG23"/>
    <mergeCell ref="AE13:AG13"/>
    <mergeCell ref="AE14:AG14"/>
    <mergeCell ref="AE15:AG15"/>
    <mergeCell ref="AE16:AG16"/>
    <mergeCell ref="AE17:AG17"/>
    <mergeCell ref="AE49:AG49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18:AG18"/>
    <mergeCell ref="AE19:AG19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BJ14:BO14"/>
    <mergeCell ref="BJ15:BO15"/>
    <mergeCell ref="BJ16:BO16"/>
    <mergeCell ref="BJ17:BO17"/>
    <mergeCell ref="BJ18:BO18"/>
    <mergeCell ref="BJ19:BO19"/>
    <mergeCell ref="AH48:AM48"/>
    <mergeCell ref="AH49:AM49"/>
    <mergeCell ref="AH50:AM50"/>
    <mergeCell ref="AH36:AM36"/>
    <mergeCell ref="AH37:AM37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H24:AM24"/>
    <mergeCell ref="AH25:AM25"/>
    <mergeCell ref="AH26:AM26"/>
    <mergeCell ref="BJ53:BO53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47:BO47"/>
    <mergeCell ref="BJ48:BO48"/>
    <mergeCell ref="BJ49:BO49"/>
    <mergeCell ref="BJ38:BO38"/>
    <mergeCell ref="BJ39:BO39"/>
    <mergeCell ref="BJ40:BO40"/>
    <mergeCell ref="BJ41:BO41"/>
    <mergeCell ref="BJ42:BO42"/>
    <mergeCell ref="BJ43:BO43"/>
    <mergeCell ref="BJ32:BO32"/>
    <mergeCell ref="BJ33:BO33"/>
    <mergeCell ref="BJ34:BO34"/>
    <mergeCell ref="BJ35:BO35"/>
    <mergeCell ref="BJ36:BO36"/>
    <mergeCell ref="AV19:BA19"/>
    <mergeCell ref="AV20:BA20"/>
    <mergeCell ref="AV21:BA21"/>
    <mergeCell ref="AV22:BA22"/>
    <mergeCell ref="AV23:BA23"/>
    <mergeCell ref="AV24:BA24"/>
    <mergeCell ref="BJ50:BO50"/>
    <mergeCell ref="BJ51:BO51"/>
    <mergeCell ref="BJ52:BO52"/>
    <mergeCell ref="BJ37:BO37"/>
    <mergeCell ref="BJ26:BO26"/>
    <mergeCell ref="BJ27:BO27"/>
    <mergeCell ref="BJ28:BO28"/>
    <mergeCell ref="BJ29:BO29"/>
    <mergeCell ref="BJ30:BO30"/>
    <mergeCell ref="BJ31:BO31"/>
    <mergeCell ref="BJ20:BO20"/>
    <mergeCell ref="BJ21:BO21"/>
    <mergeCell ref="BJ22:BO22"/>
    <mergeCell ref="BJ23:BO23"/>
    <mergeCell ref="BJ24:BO24"/>
    <mergeCell ref="BJ25:BO25"/>
    <mergeCell ref="AV33:BA33"/>
    <mergeCell ref="AV34:BA34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50:BA50"/>
    <mergeCell ref="AV51:BA51"/>
    <mergeCell ref="AV52:BA52"/>
    <mergeCell ref="AV53:BA53"/>
    <mergeCell ref="BH9:BK9"/>
    <mergeCell ref="BH10:BK10"/>
    <mergeCell ref="BH11:BK11"/>
    <mergeCell ref="BS9:BV9"/>
    <mergeCell ref="BS10:BV10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AV41:BA41"/>
    <mergeCell ref="AV42:BA42"/>
    <mergeCell ref="AV31:BA31"/>
    <mergeCell ref="AV32:BA32"/>
    <mergeCell ref="BQ12:CC12"/>
    <mergeCell ref="BH8:CC8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AB10:AL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X8:AA8"/>
    <mergeCell ref="AB8:AD8"/>
    <mergeCell ref="AE8:AH8"/>
    <mergeCell ref="AI4:AL5"/>
    <mergeCell ref="BH1:CC1"/>
    <mergeCell ref="Y1:AH2"/>
    <mergeCell ref="BH2:BK2"/>
    <mergeCell ref="BH3:BK3"/>
    <mergeCell ref="BH4:BK4"/>
    <mergeCell ref="BH5:BK5"/>
    <mergeCell ref="BH6:BK6"/>
    <mergeCell ref="BH7:BK7"/>
    <mergeCell ref="BS2:BV2"/>
    <mergeCell ref="BS3:BV3"/>
    <mergeCell ref="BS4:BV4"/>
    <mergeCell ref="BS5:BV5"/>
    <mergeCell ref="BS6:BV6"/>
    <mergeCell ref="BS7:BV7"/>
    <mergeCell ref="X6:AA6"/>
    <mergeCell ref="AB6:AD6"/>
    <mergeCell ref="AE6:AH6"/>
    <mergeCell ref="AE4:AH5"/>
    <mergeCell ref="AN5:AT5"/>
    <mergeCell ref="AN6:AT6"/>
    <mergeCell ref="AN4:AT4"/>
    <mergeCell ref="AN7:BF7"/>
    <mergeCell ref="BA5:BF5"/>
    <mergeCell ref="BA6:BF6"/>
    <mergeCell ref="AN8:BF11"/>
    <mergeCell ref="A1:X2"/>
    <mergeCell ref="E4:G5"/>
    <mergeCell ref="L4:V5"/>
    <mergeCell ref="N6:V7"/>
    <mergeCell ref="A8:D9"/>
    <mergeCell ref="E8:M9"/>
    <mergeCell ref="N8:V9"/>
    <mergeCell ref="X4:AA5"/>
    <mergeCell ref="AB4:AD5"/>
    <mergeCell ref="BA4:BF4"/>
    <mergeCell ref="AU4:AZ4"/>
    <mergeCell ref="AR1:BF2"/>
    <mergeCell ref="AN1:AQ2"/>
    <mergeCell ref="AI8:AL8"/>
    <mergeCell ref="AU5:AZ5"/>
    <mergeCell ref="AU6:AZ6"/>
    <mergeCell ref="AI1:AM2"/>
    <mergeCell ref="X3:AL3"/>
  </mergeCells>
  <phoneticPr fontId="2"/>
  <conditionalFormatting sqref="CA59:CA123">
    <cfRule type="expression" dxfId="10" priority="6">
      <formula>$C59="女"</formula>
    </cfRule>
  </conditionalFormatting>
  <conditionalFormatting sqref="C14:CC14">
    <cfRule type="expression" dxfId="9" priority="2">
      <formula>$H14="女"</formula>
    </cfRule>
  </conditionalFormatting>
  <conditionalFormatting sqref="C15:CC53">
    <cfRule type="expression" dxfId="8" priority="1">
      <formula>$H15="女"</formula>
    </cfRule>
  </conditionalFormatting>
  <dataValidations count="17">
    <dataValidation type="list" allowBlank="1" showInputMessage="1" showErrorMessage="1" sqref="BJ14:BJ53 AV14:AV53 AH14:AH53">
      <formula1>INDIRECT($CI14)</formula1>
    </dataValidation>
    <dataValidation type="list" allowBlank="1" showInputMessage="1" showErrorMessage="1" sqref="BX14:BZ53">
      <formula1>INDIRECT($CF14)</formula1>
    </dataValidation>
    <dataValidation type="list" allowBlank="1" showInputMessage="1" showErrorMessage="1" sqref="CA14:CC53">
      <formula1>INDIRECT($CG14)</formula1>
    </dataValidation>
    <dataValidation type="list" allowBlank="1" showInputMessage="1" prompt="リストに出なければ直接入力してください！" sqref="AK14:AK53 AY32">
      <formula1>$CX$14:$CX$25</formula1>
    </dataValidation>
    <dataValidation type="list" imeMode="disabled" allowBlank="1" showInputMessage="1" showErrorMessage="1" errorTitle="直接入力できません！" error="リストから選択して下さい！" sqref="Q14:Q53">
      <formula1>$CV$15:$CV$16</formula1>
    </dataValidation>
    <dataValidation type="list" allowBlank="1" sqref="E4">
      <formula1>$CO$14:$CO$19</formula1>
    </dataValidation>
    <dataValidation errorStyle="warning" imeMode="halfAlpha" allowBlank="1" showErrorMessage="1" errorTitle="入力文字が指定されています！" error="半角数字のみで入力して下さい！" sqref="P14:P53"/>
    <dataValidation imeMode="halfAlpha" allowBlank="1" showInputMessage="1" showErrorMessage="1" sqref="BD14:BD53 BR14:BR53 R14:R53 BU14:BU53 BG14:BG53 AS14:AS53 AP14:AP53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N14:N53">
      <formula1>6</formula1>
    </dataValidation>
    <dataValidation type="list" imeMode="halfAlpha" operator="equal" showErrorMessage="1" promptTitle="西暦の下2ケタを入力してください" prompt="1998年なら98_x000a_2000年なら00" sqref="AA14:AA53">
      <formula1>$CW$14:$CW$63</formula1>
    </dataValidation>
    <dataValidation imeMode="halfKatakana" allowBlank="1" showInputMessage="1" showErrorMessage="1" prompt="ｶﾀｶﾅ入力関数が入っています。直接入力も可能です！" sqref="U14:U53"/>
    <dataValidation type="list" allowBlank="1" showInputMessage="1" showErrorMessage="1" sqref="AE14:AE53">
      <formula1>$CY$14:$CY$28</formula1>
    </dataValidation>
    <dataValidation type="list" allowBlank="1" sqref="L4">
      <formula1>INDIRECT($E$4)</formula1>
    </dataValidation>
    <dataValidation type="list" allowBlank="1" showInputMessage="1" showErrorMessage="1" sqref="AU5:AU6 BA5:BA6">
      <formula1>$CU$14:$CU$32</formula1>
    </dataValidation>
    <dataValidation type="list" allowBlank="1" showInputMessage="1" showErrorMessage="1" sqref="H14:I53">
      <formula1>$CV$15:$CV$16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>
      <formula1>1</formula1>
    </dataValidation>
    <dataValidation type="list" allowBlank="1" showInputMessage="1" showErrorMessage="1" sqref="N8:V9">
      <formula1>$CX$14:$CX$25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BA65532"/>
  <sheetViews>
    <sheetView showGridLines="0" tabSelected="1" zoomScale="115" zoomScaleNormal="115" zoomScaleSheetLayoutView="85" workbookViewId="0">
      <selection activeCell="K38" sqref="K38:M38"/>
    </sheetView>
  </sheetViews>
  <sheetFormatPr defaultColWidth="0" defaultRowHeight="0" customHeight="1" zeroHeight="1"/>
  <cols>
    <col min="1" max="1" width="4.88671875" style="1" customWidth="1"/>
    <col min="2" max="2" width="4.88671875" style="1" hidden="1" customWidth="1"/>
    <col min="3" max="3" width="4.88671875" style="1" customWidth="1"/>
    <col min="4" max="4" width="13.21875" style="17" bestFit="1" customWidth="1"/>
    <col min="5" max="20" width="2.33203125" style="1" customWidth="1"/>
    <col min="21" max="23" width="2.33203125" style="3" customWidth="1"/>
    <col min="24" max="26" width="2.33203125" style="1" customWidth="1"/>
    <col min="27" max="29" width="2.33203125" style="4" customWidth="1"/>
    <col min="30" max="32" width="2.33203125" style="1" customWidth="1"/>
    <col min="33" max="34" width="2.33203125" style="3" customWidth="1"/>
    <col min="35" max="49" width="2.33203125" style="1" customWidth="1"/>
    <col min="50" max="51" width="3.21875" style="1" customWidth="1"/>
    <col min="52" max="52" width="1.6640625" style="1" customWidth="1"/>
    <col min="53" max="53" width="0" style="1" hidden="1" customWidth="1"/>
    <col min="54" max="16384" width="9" style="1" hidden="1"/>
  </cols>
  <sheetData>
    <row r="1" spans="1:53" ht="18" customHeight="1">
      <c r="A1" s="398" t="str">
        <f>①初期設定!M1</f>
        <v>小学生陸上競技記録会ｵﾎｰﾂｸ会場</v>
      </c>
      <c r="B1" s="398"/>
      <c r="C1" s="398"/>
      <c r="D1" s="398"/>
      <c r="E1" s="398"/>
      <c r="F1" s="398"/>
      <c r="G1" s="398"/>
      <c r="H1" s="399" t="s">
        <v>97</v>
      </c>
      <c r="I1" s="399"/>
      <c r="J1" s="399"/>
      <c r="K1" s="399"/>
      <c r="L1" s="399"/>
      <c r="M1" s="399"/>
      <c r="N1" s="400"/>
      <c r="O1" s="382" t="s">
        <v>155</v>
      </c>
      <c r="P1" s="383"/>
      <c r="Q1" s="383"/>
      <c r="R1" s="384"/>
      <c r="S1" s="401">
        <f>入力表!L4</f>
        <v>0</v>
      </c>
      <c r="T1" s="402"/>
      <c r="U1" s="402"/>
      <c r="V1" s="402"/>
      <c r="W1" s="402"/>
      <c r="X1" s="402"/>
      <c r="Y1" s="402"/>
      <c r="Z1" s="402"/>
      <c r="AA1" s="402"/>
      <c r="AB1" s="402"/>
      <c r="AC1" s="403"/>
      <c r="AE1" s="415" t="s">
        <v>356</v>
      </c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7"/>
    </row>
    <row r="2" spans="1:53" ht="18" customHeight="1" thickBot="1">
      <c r="A2" s="398"/>
      <c r="B2" s="398"/>
      <c r="C2" s="398"/>
      <c r="D2" s="398"/>
      <c r="E2" s="398"/>
      <c r="F2" s="398"/>
      <c r="G2" s="398"/>
      <c r="H2" s="399"/>
      <c r="I2" s="399"/>
      <c r="J2" s="399"/>
      <c r="K2" s="399"/>
      <c r="L2" s="399"/>
      <c r="M2" s="399"/>
      <c r="N2" s="400"/>
      <c r="O2" s="382"/>
      <c r="P2" s="383"/>
      <c r="Q2" s="383"/>
      <c r="R2" s="384"/>
      <c r="S2" s="404"/>
      <c r="T2" s="405"/>
      <c r="U2" s="405"/>
      <c r="V2" s="405"/>
      <c r="W2" s="405"/>
      <c r="X2" s="405"/>
      <c r="Y2" s="405"/>
      <c r="Z2" s="405"/>
      <c r="AA2" s="405"/>
      <c r="AB2" s="405"/>
      <c r="AC2" s="406"/>
      <c r="AD2" s="32"/>
      <c r="AE2" s="418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20"/>
      <c r="AZ2" s="2"/>
      <c r="BA2" s="2"/>
    </row>
    <row r="3" spans="1:53" ht="5.25" customHeight="1">
      <c r="S3" s="28"/>
      <c r="T3" s="28"/>
      <c r="U3" s="29"/>
      <c r="V3" s="29"/>
      <c r="W3" s="29"/>
      <c r="X3" s="28"/>
      <c r="Y3" s="28"/>
      <c r="Z3" s="28"/>
      <c r="AA3" s="30"/>
      <c r="AB3" s="30"/>
      <c r="AC3" s="30"/>
      <c r="AD3" s="31"/>
      <c r="AE3" s="31"/>
      <c r="AF3" s="31"/>
      <c r="AG3" s="105"/>
      <c r="AH3" s="105"/>
      <c r="AI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</row>
    <row r="4" spans="1:53" ht="14.4">
      <c r="A4" s="22"/>
      <c r="B4" s="23"/>
      <c r="C4" s="27" t="s">
        <v>0</v>
      </c>
      <c r="D4" s="18" t="s">
        <v>162</v>
      </c>
      <c r="E4" s="389">
        <v>1</v>
      </c>
      <c r="F4" s="389"/>
      <c r="G4" s="389"/>
      <c r="H4" s="389">
        <v>2</v>
      </c>
      <c r="I4" s="389"/>
      <c r="J4" s="389"/>
      <c r="K4" s="389">
        <v>3</v>
      </c>
      <c r="L4" s="389"/>
      <c r="M4" s="389"/>
      <c r="N4" s="389">
        <v>4</v>
      </c>
      <c r="O4" s="389"/>
      <c r="P4" s="389"/>
      <c r="Q4" s="389">
        <v>5</v>
      </c>
      <c r="R4" s="390"/>
      <c r="S4" s="391"/>
      <c r="T4" s="392">
        <v>6</v>
      </c>
      <c r="U4" s="392"/>
      <c r="V4" s="392"/>
      <c r="W4" s="392">
        <v>7</v>
      </c>
      <c r="X4" s="392"/>
      <c r="Y4" s="392"/>
      <c r="Z4" s="413">
        <v>8</v>
      </c>
      <c r="AA4" s="391"/>
      <c r="AB4" s="392"/>
      <c r="AC4" s="392">
        <v>9</v>
      </c>
      <c r="AD4" s="392"/>
      <c r="AE4" s="392"/>
      <c r="AF4" s="392">
        <v>10</v>
      </c>
      <c r="AG4" s="392"/>
      <c r="AH4" s="413"/>
      <c r="AI4" s="392">
        <v>11</v>
      </c>
      <c r="AJ4" s="392"/>
      <c r="AK4" s="392"/>
      <c r="AL4" s="392">
        <v>12</v>
      </c>
      <c r="AM4" s="392"/>
      <c r="AN4" s="392"/>
      <c r="AO4" s="392">
        <v>13</v>
      </c>
      <c r="AP4" s="392"/>
      <c r="AQ4" s="392"/>
      <c r="AR4" s="392">
        <v>14</v>
      </c>
      <c r="AS4" s="392"/>
      <c r="AT4" s="392"/>
      <c r="AU4" s="421">
        <v>15</v>
      </c>
      <c r="AV4" s="392"/>
      <c r="AW4" s="413"/>
      <c r="AX4" s="343" t="s">
        <v>349</v>
      </c>
      <c r="AY4" s="344"/>
      <c r="AZ4" s="104"/>
      <c r="BA4" s="2"/>
    </row>
    <row r="5" spans="1:53" ht="9.75" customHeight="1">
      <c r="A5" s="426" t="s">
        <v>2</v>
      </c>
      <c r="B5" s="155">
        <v>1</v>
      </c>
      <c r="C5" s="146" t="str">
        <f>IF(15-COUNTIF(E5:AW5,"@")=0,"",15-COUNTIF(E5:AW5,"@"))</f>
        <v/>
      </c>
      <c r="D5" s="147" t="str">
        <f>IF(HLOOKUP(入力表!$E$4&amp;"男",入力表!$DB$11:$DJ$50,B5+4,FALSE)="*","",HLOOKUP(入力表!$E$4&amp;"男",入力表!$DB$11:$DJ$50,B5+4,FALSE))</f>
        <v>小男2年60m</v>
      </c>
      <c r="E5" s="394" t="str">
        <f>IF(ISERROR(VLOOKUP($D5&amp;E$4,申込確認シート!$E$1:$F$120,2,FALSE)),"@",VLOOKUP($D5&amp;E$4,申込確認シート!$E$1:$F$120,2,FALSE))</f>
        <v>@</v>
      </c>
      <c r="F5" s="394"/>
      <c r="G5" s="395"/>
      <c r="H5" s="393" t="str">
        <f>IF(ISERROR(VLOOKUP($D5&amp;H$4,申込確認シート!$E$1:$F$120,2,FALSE)),"@",VLOOKUP($D5&amp;H$4,申込確認シート!$E$1:$F$120,2,FALSE))</f>
        <v>@</v>
      </c>
      <c r="I5" s="393"/>
      <c r="J5" s="393"/>
      <c r="K5" s="393" t="str">
        <f>IF(ISERROR(VLOOKUP($D5&amp;K$4,申込確認シート!$E$1:$F$120,2,FALSE)),"@",VLOOKUP($D5&amp;K$4,申込確認シート!$E$1:$F$120,2,FALSE))</f>
        <v>@</v>
      </c>
      <c r="L5" s="393"/>
      <c r="M5" s="393"/>
      <c r="N5" s="393" t="str">
        <f>IF(ISERROR(VLOOKUP($D5&amp;N$4,申込確認シート!$E$1:$F$120,2,FALSE)),"@",VLOOKUP($D5&amp;N$4,申込確認シート!$E$1:$F$120,2,FALSE))</f>
        <v>@</v>
      </c>
      <c r="O5" s="393"/>
      <c r="P5" s="393"/>
      <c r="Q5" s="393" t="str">
        <f>IF(ISERROR(VLOOKUP($D5&amp;Q$4,申込確認シート!$E$1:$F$120,2,FALSE)),"@",VLOOKUP($D5&amp;Q$4,申込確認シート!$E$1:$F$120,2,FALSE))</f>
        <v>@</v>
      </c>
      <c r="R5" s="396"/>
      <c r="S5" s="397"/>
      <c r="T5" s="393" t="str">
        <f>IF(ISERROR(VLOOKUP($D5&amp;T$4,申込確認シート!$E$1:$F$120,2,FALSE)),"@",VLOOKUP($D5&amp;T$4,申込確認シート!$E$1:$F$120,2,FALSE))</f>
        <v>@</v>
      </c>
      <c r="U5" s="393"/>
      <c r="V5" s="393"/>
      <c r="W5" s="393" t="str">
        <f>IF(ISERROR(VLOOKUP($D5&amp;W$4,申込確認シート!$E$1:$F$120,2,FALSE)),"@",VLOOKUP($D5&amp;W$4,申込確認シート!$E$1:$F$120,2,FALSE))</f>
        <v>@</v>
      </c>
      <c r="X5" s="393"/>
      <c r="Y5" s="393"/>
      <c r="Z5" s="396" t="str">
        <f>IF(ISERROR(VLOOKUP($D5&amp;Z$4,申込確認シート!$E$1:$F$120,2,FALSE)),"@",VLOOKUP($D5&amp;Z$4,申込確認シート!$E$1:$F$120,2,FALSE))</f>
        <v>@</v>
      </c>
      <c r="AA5" s="397"/>
      <c r="AB5" s="393"/>
      <c r="AC5" s="393" t="str">
        <f>IF(ISERROR(VLOOKUP($D5&amp;AC$4,申込確認シート!$E$1:$F$120,2,FALSE)),"@",VLOOKUP($D5&amp;AC$4,申込確認シート!$E$1:$F$120,2,FALSE))</f>
        <v>@</v>
      </c>
      <c r="AD5" s="393"/>
      <c r="AE5" s="393"/>
      <c r="AF5" s="414" t="str">
        <f>IF(ISERROR(VLOOKUP($D5&amp;AF$4,申込確認シート!$E$1:$F$120,2,FALSE)),"@",VLOOKUP($D5&amp;AF$4,申込確認シート!$E$1:$F$120,2,FALSE))</f>
        <v>@</v>
      </c>
      <c r="AG5" s="394"/>
      <c r="AH5" s="395"/>
      <c r="AI5" s="393" t="str">
        <f>IF(ISERROR(VLOOKUP($D5&amp;AI$4,申込確認シート!$E$1:$F$120,2,FALSE)),"@",VLOOKUP($D5&amp;AI$4,申込確認シート!$E$1:$F$120,2,FALSE))</f>
        <v>@</v>
      </c>
      <c r="AJ5" s="393"/>
      <c r="AK5" s="393"/>
      <c r="AL5" s="393" t="str">
        <f>IF(ISERROR(VLOOKUP($D5&amp;AL$4,申込確認シート!$E$1:$F$120,2,FALSE)),"@",VLOOKUP($D5&amp;AL$4,申込確認シート!$E$1:$F$120,2,FALSE))</f>
        <v>@</v>
      </c>
      <c r="AM5" s="393"/>
      <c r="AN5" s="393"/>
      <c r="AO5" s="393" t="str">
        <f>IF(ISERROR(VLOOKUP($D5&amp;AO$4,申込確認シート!$E$1:$F$120,2,FALSE)),"@",VLOOKUP($D5&amp;AO$4,申込確認シート!$E$1:$F$120,2,FALSE))</f>
        <v>@</v>
      </c>
      <c r="AP5" s="393"/>
      <c r="AQ5" s="393"/>
      <c r="AR5" s="393" t="str">
        <f>IF(ISERROR(VLOOKUP($D5&amp;AR$4,申込確認シート!$E$1:$F$120,2,FALSE)),"@",VLOOKUP($D5&amp;AR$4,申込確認シート!$E$1:$F$120,2,FALSE))</f>
        <v>@</v>
      </c>
      <c r="AS5" s="393"/>
      <c r="AT5" s="393"/>
      <c r="AU5" s="393" t="str">
        <f>IF(ISERROR(VLOOKUP($D5&amp;AU$4,申込確認シート!$E$1:$F$120,2,FALSE)),"@",VLOOKUP($D5&amp;AU$4,申込確認シート!$E$1:$F$120,2,FALSE))</f>
        <v>@</v>
      </c>
      <c r="AV5" s="393"/>
      <c r="AW5" s="396"/>
      <c r="AX5" s="354">
        <f>COUNTIF(申込確認シート!$C$1:$C$120,D5)</f>
        <v>0</v>
      </c>
      <c r="AY5" s="354"/>
      <c r="AZ5" s="102"/>
      <c r="BA5" s="2"/>
    </row>
    <row r="6" spans="1:53" ht="9.75" customHeight="1">
      <c r="A6" s="427"/>
      <c r="B6" s="155">
        <v>2</v>
      </c>
      <c r="C6" s="148" t="str">
        <f t="shared" ref="C6:C48" si="0">IF(15-COUNTIF(E6:AW6,"@")=0,"",15-COUNTIF(E6:AW6,"@"))</f>
        <v/>
      </c>
      <c r="D6" s="149" t="str">
        <f>IF(HLOOKUP(入力表!$E$4&amp;"男",入力表!$DB$11:$DJ$50,B6+4,FALSE)="*","",HLOOKUP(入力表!$E$4&amp;"男",入力表!$DB$11:$DJ$50,B6+4,FALSE))</f>
        <v>小男1年60m</v>
      </c>
      <c r="E6" s="385" t="str">
        <f>IF(ISERROR(VLOOKUP($D6&amp;E$4,申込確認シート!$E$1:$F$120,2,FALSE)),"@",VLOOKUP($D6&amp;E$4,申込確認シート!$E$1:$F$120,2,FALSE))</f>
        <v>@</v>
      </c>
      <c r="F6" s="385"/>
      <c r="G6" s="386"/>
      <c r="H6" s="361" t="str">
        <f>IF(ISERROR(VLOOKUP($D6&amp;H$4,申込確認シート!$E$1:$F$120,2,FALSE)),"@",VLOOKUP($D6&amp;H$4,申込確認シート!$E$1:$F$120,2,FALSE))</f>
        <v>@</v>
      </c>
      <c r="I6" s="361"/>
      <c r="J6" s="361"/>
      <c r="K6" s="361" t="str">
        <f>IF(ISERROR(VLOOKUP($D6&amp;K$4,申込確認シート!$E$1:$F$120,2,FALSE)),"@",VLOOKUP($D6&amp;K$4,申込確認シート!$E$1:$F$120,2,FALSE))</f>
        <v>@</v>
      </c>
      <c r="L6" s="361"/>
      <c r="M6" s="361"/>
      <c r="N6" s="361" t="str">
        <f>IF(ISERROR(VLOOKUP($D6&amp;N$4,申込確認シート!$E$1:$F$120,2,FALSE)),"@",VLOOKUP($D6&amp;N$4,申込確認シート!$E$1:$F$120,2,FALSE))</f>
        <v>@</v>
      </c>
      <c r="O6" s="361"/>
      <c r="P6" s="361"/>
      <c r="Q6" s="361" t="str">
        <f>IF(ISERROR(VLOOKUP($D6&amp;Q$4,申込確認シート!$E$1:$F$120,2,FALSE)),"@",VLOOKUP($D6&amp;Q$4,申込確認シート!$E$1:$F$120,2,FALSE))</f>
        <v>@</v>
      </c>
      <c r="R6" s="362"/>
      <c r="S6" s="387"/>
      <c r="T6" s="361" t="str">
        <f>IF(ISERROR(VLOOKUP($D6&amp;T$4,申込確認シート!$E$1:$F$120,2,FALSE)),"@",VLOOKUP($D6&amp;T$4,申込確認シート!$E$1:$F$120,2,FALSE))</f>
        <v>@</v>
      </c>
      <c r="U6" s="361"/>
      <c r="V6" s="361"/>
      <c r="W6" s="361" t="str">
        <f>IF(ISERROR(VLOOKUP($D6&amp;W$4,申込確認シート!$E$1:$F$120,2,FALSE)),"@",VLOOKUP($D6&amp;W$4,申込確認シート!$E$1:$F$120,2,FALSE))</f>
        <v>@</v>
      </c>
      <c r="X6" s="361"/>
      <c r="Y6" s="361"/>
      <c r="Z6" s="362" t="str">
        <f>IF(ISERROR(VLOOKUP($D6&amp;Z$4,申込確認シート!$E$1:$F$120,2,FALSE)),"@",VLOOKUP($D6&amp;Z$4,申込確認シート!$E$1:$F$120,2,FALSE))</f>
        <v>@</v>
      </c>
      <c r="AA6" s="387"/>
      <c r="AB6" s="361"/>
      <c r="AC6" s="361" t="str">
        <f>IF(ISERROR(VLOOKUP($D6&amp;AC$4,申込確認シート!$E$1:$F$120,2,FALSE)),"@",VLOOKUP($D6&amp;AC$4,申込確認シート!$E$1:$F$120,2,FALSE))</f>
        <v>@</v>
      </c>
      <c r="AD6" s="361"/>
      <c r="AE6" s="361"/>
      <c r="AF6" s="388" t="str">
        <f>IF(ISERROR(VLOOKUP($D6&amp;AF$4,申込確認シート!$E$1:$F$120,2,FALSE)),"@",VLOOKUP($D6&amp;AF$4,申込確認シート!$E$1:$F$120,2,FALSE))</f>
        <v>@</v>
      </c>
      <c r="AG6" s="385"/>
      <c r="AH6" s="386"/>
      <c r="AI6" s="361" t="str">
        <f>IF(ISERROR(VLOOKUP($D6&amp;AI$4,申込確認シート!$E$1:$F$120,2,FALSE)),"@",VLOOKUP($D6&amp;AI$4,申込確認シート!$E$1:$F$120,2,FALSE))</f>
        <v>@</v>
      </c>
      <c r="AJ6" s="361"/>
      <c r="AK6" s="361"/>
      <c r="AL6" s="361" t="str">
        <f>IF(ISERROR(VLOOKUP($D6&amp;AL$4,申込確認シート!$E$1:$F$120,2,FALSE)),"@",VLOOKUP($D6&amp;AL$4,申込確認シート!$E$1:$F$120,2,FALSE))</f>
        <v>@</v>
      </c>
      <c r="AM6" s="361"/>
      <c r="AN6" s="361"/>
      <c r="AO6" s="361" t="str">
        <f>IF(ISERROR(VLOOKUP($D6&amp;AO$4,申込確認シート!$E$1:$F$120,2,FALSE)),"@",VLOOKUP($D6&amp;AO$4,申込確認シート!$E$1:$F$120,2,FALSE))</f>
        <v>@</v>
      </c>
      <c r="AP6" s="361"/>
      <c r="AQ6" s="361"/>
      <c r="AR6" s="361" t="str">
        <f>IF(ISERROR(VLOOKUP($D6&amp;AR$4,申込確認シート!$E$1:$F$120,2,FALSE)),"@",VLOOKUP($D6&amp;AR$4,申込確認シート!$E$1:$F$120,2,FALSE))</f>
        <v>@</v>
      </c>
      <c r="AS6" s="361"/>
      <c r="AT6" s="361"/>
      <c r="AU6" s="361" t="str">
        <f>IF(ISERROR(VLOOKUP($D6&amp;AU$4,申込確認シート!$E$1:$F$120,2,FALSE)),"@",VLOOKUP($D6&amp;AU$4,申込確認シート!$E$1:$F$120,2,FALSE))</f>
        <v>@</v>
      </c>
      <c r="AV6" s="361"/>
      <c r="AW6" s="362"/>
      <c r="AX6" s="354">
        <f>COUNTIF(申込確認シート!$C$1:$C$120,D6)</f>
        <v>0</v>
      </c>
      <c r="AY6" s="354"/>
      <c r="AZ6" s="2"/>
      <c r="BA6" s="2"/>
    </row>
    <row r="7" spans="1:53" ht="9.75" customHeight="1">
      <c r="A7" s="427"/>
      <c r="B7" s="155">
        <v>3</v>
      </c>
      <c r="C7" s="148" t="str">
        <f t="shared" si="0"/>
        <v/>
      </c>
      <c r="D7" s="149" t="str">
        <f>IF(HLOOKUP(入力表!$E$4&amp;"男",入力表!$DB$11:$DJ$50,B7+4,FALSE)="*","",HLOOKUP(入力表!$E$4&amp;"男",入力表!$DB$11:$DJ$50,B7+4,FALSE))</f>
        <v>小男6年100m</v>
      </c>
      <c r="E7" s="385" t="str">
        <f>IF(ISERROR(VLOOKUP($D7&amp;E$4,申込確認シート!$E$1:$F$120,2,FALSE)),"@",VLOOKUP($D7&amp;E$4,申込確認シート!$E$1:$F$120,2,FALSE))</f>
        <v>@</v>
      </c>
      <c r="F7" s="385"/>
      <c r="G7" s="386"/>
      <c r="H7" s="361" t="str">
        <f>IF(ISERROR(VLOOKUP($D7&amp;H$4,申込確認シート!$E$1:$F$120,2,FALSE)),"@",VLOOKUP($D7&amp;H$4,申込確認シート!$E$1:$F$120,2,FALSE))</f>
        <v>@</v>
      </c>
      <c r="I7" s="361"/>
      <c r="J7" s="361"/>
      <c r="K7" s="361" t="str">
        <f>IF(ISERROR(VLOOKUP($D7&amp;K$4,申込確認シート!$E$1:$F$120,2,FALSE)),"@",VLOOKUP($D7&amp;K$4,申込確認シート!$E$1:$F$120,2,FALSE))</f>
        <v>@</v>
      </c>
      <c r="L7" s="361"/>
      <c r="M7" s="361"/>
      <c r="N7" s="361" t="str">
        <f>IF(ISERROR(VLOOKUP($D7&amp;N$4,申込確認シート!$E$1:$F$120,2,FALSE)),"@",VLOOKUP($D7&amp;N$4,申込確認シート!$E$1:$F$120,2,FALSE))</f>
        <v>@</v>
      </c>
      <c r="O7" s="361"/>
      <c r="P7" s="361"/>
      <c r="Q7" s="361" t="str">
        <f>IF(ISERROR(VLOOKUP($D7&amp;Q$4,申込確認シート!$E$1:$F$120,2,FALSE)),"@",VLOOKUP($D7&amp;Q$4,申込確認シート!$E$1:$F$120,2,FALSE))</f>
        <v>@</v>
      </c>
      <c r="R7" s="362"/>
      <c r="S7" s="387"/>
      <c r="T7" s="361" t="str">
        <f>IF(ISERROR(VLOOKUP($D7&amp;T$4,申込確認シート!$E$1:$F$120,2,FALSE)),"@",VLOOKUP($D7&amp;T$4,申込確認シート!$E$1:$F$120,2,FALSE))</f>
        <v>@</v>
      </c>
      <c r="U7" s="361"/>
      <c r="V7" s="361"/>
      <c r="W7" s="361" t="str">
        <f>IF(ISERROR(VLOOKUP($D7&amp;W$4,申込確認シート!$E$1:$F$120,2,FALSE)),"@",VLOOKUP($D7&amp;W$4,申込確認シート!$E$1:$F$120,2,FALSE))</f>
        <v>@</v>
      </c>
      <c r="X7" s="361"/>
      <c r="Y7" s="361"/>
      <c r="Z7" s="362" t="str">
        <f>IF(ISERROR(VLOOKUP($D7&amp;Z$4,申込確認シート!$E$1:$F$120,2,FALSE)),"@",VLOOKUP($D7&amp;Z$4,申込確認シート!$E$1:$F$120,2,FALSE))</f>
        <v>@</v>
      </c>
      <c r="AA7" s="387"/>
      <c r="AB7" s="361"/>
      <c r="AC7" s="361" t="str">
        <f>IF(ISERROR(VLOOKUP($D7&amp;AC$4,申込確認シート!$E$1:$F$120,2,FALSE)),"@",VLOOKUP($D7&amp;AC$4,申込確認シート!$E$1:$F$120,2,FALSE))</f>
        <v>@</v>
      </c>
      <c r="AD7" s="361"/>
      <c r="AE7" s="361"/>
      <c r="AF7" s="388" t="str">
        <f>IF(ISERROR(VLOOKUP($D7&amp;AF$4,申込確認シート!$E$1:$F$120,2,FALSE)),"@",VLOOKUP($D7&amp;AF$4,申込確認シート!$E$1:$F$120,2,FALSE))</f>
        <v>@</v>
      </c>
      <c r="AG7" s="385"/>
      <c r="AH7" s="386"/>
      <c r="AI7" s="361" t="str">
        <f>IF(ISERROR(VLOOKUP($D7&amp;AI$4,申込確認シート!$E$1:$F$120,2,FALSE)),"@",VLOOKUP($D7&amp;AI$4,申込確認シート!$E$1:$F$120,2,FALSE))</f>
        <v>@</v>
      </c>
      <c r="AJ7" s="361"/>
      <c r="AK7" s="361"/>
      <c r="AL7" s="361" t="str">
        <f>IF(ISERROR(VLOOKUP($D7&amp;AL$4,申込確認シート!$E$1:$F$120,2,FALSE)),"@",VLOOKUP($D7&amp;AL$4,申込確認シート!$E$1:$F$120,2,FALSE))</f>
        <v>@</v>
      </c>
      <c r="AM7" s="361"/>
      <c r="AN7" s="361"/>
      <c r="AO7" s="361" t="str">
        <f>IF(ISERROR(VLOOKUP($D7&amp;AO$4,申込確認シート!$E$1:$F$120,2,FALSE)),"@",VLOOKUP($D7&amp;AO$4,申込確認シート!$E$1:$F$120,2,FALSE))</f>
        <v>@</v>
      </c>
      <c r="AP7" s="361"/>
      <c r="AQ7" s="361"/>
      <c r="AR7" s="361" t="str">
        <f>IF(ISERROR(VLOOKUP($D7&amp;AR$4,申込確認シート!$E$1:$F$120,2,FALSE)),"@",VLOOKUP($D7&amp;AR$4,申込確認シート!$E$1:$F$120,2,FALSE))</f>
        <v>@</v>
      </c>
      <c r="AS7" s="361"/>
      <c r="AT7" s="361"/>
      <c r="AU7" s="361" t="str">
        <f>IF(ISERROR(VLOOKUP($D7&amp;AU$4,申込確認シート!$E$1:$F$120,2,FALSE)),"@",VLOOKUP($D7&amp;AU$4,申込確認シート!$E$1:$F$120,2,FALSE))</f>
        <v>@</v>
      </c>
      <c r="AV7" s="361"/>
      <c r="AW7" s="362"/>
      <c r="AX7" s="354">
        <f>COUNTIF(申込確認シート!$C$1:$C$120,D7)</f>
        <v>0</v>
      </c>
      <c r="AY7" s="354"/>
      <c r="AZ7" s="2"/>
      <c r="BA7" s="2"/>
    </row>
    <row r="8" spans="1:53" ht="9.75" customHeight="1">
      <c r="A8" s="427"/>
      <c r="B8" s="155">
        <v>4</v>
      </c>
      <c r="C8" s="148" t="str">
        <f t="shared" si="0"/>
        <v/>
      </c>
      <c r="D8" s="149" t="str">
        <f>IF(HLOOKUP(入力表!$E$4&amp;"男",入力表!$DB$11:$DJ$50,B8+4,FALSE)="*","",HLOOKUP(入力表!$E$4&amp;"男",入力表!$DB$11:$DJ$50,B8+4,FALSE))</f>
        <v>小男5年100m</v>
      </c>
      <c r="E8" s="385" t="str">
        <f>IF(ISERROR(VLOOKUP($D8&amp;E$4,申込確認シート!$E$1:$F$120,2,FALSE)),"@",VLOOKUP($D8&amp;E$4,申込確認シート!$E$1:$F$120,2,FALSE))</f>
        <v>@</v>
      </c>
      <c r="F8" s="385"/>
      <c r="G8" s="386"/>
      <c r="H8" s="361" t="str">
        <f>IF(ISERROR(VLOOKUP($D8&amp;H$4,申込確認シート!$E$1:$F$120,2,FALSE)),"@",VLOOKUP($D8&amp;H$4,申込確認シート!$E$1:$F$120,2,FALSE))</f>
        <v>@</v>
      </c>
      <c r="I8" s="361"/>
      <c r="J8" s="361"/>
      <c r="K8" s="361" t="str">
        <f>IF(ISERROR(VLOOKUP($D8&amp;K$4,申込確認シート!$E$1:$F$120,2,FALSE)),"@",VLOOKUP($D8&amp;K$4,申込確認シート!$E$1:$F$120,2,FALSE))</f>
        <v>@</v>
      </c>
      <c r="L8" s="361"/>
      <c r="M8" s="361"/>
      <c r="N8" s="361" t="str">
        <f>IF(ISERROR(VLOOKUP($D8&amp;N$4,申込確認シート!$E$1:$F$120,2,FALSE)),"@",VLOOKUP($D8&amp;N$4,申込確認シート!$E$1:$F$120,2,FALSE))</f>
        <v>@</v>
      </c>
      <c r="O8" s="361"/>
      <c r="P8" s="361"/>
      <c r="Q8" s="361" t="str">
        <f>IF(ISERROR(VLOOKUP($D8&amp;Q$4,申込確認シート!$E$1:$F$120,2,FALSE)),"@",VLOOKUP($D8&amp;Q$4,申込確認シート!$E$1:$F$120,2,FALSE))</f>
        <v>@</v>
      </c>
      <c r="R8" s="362"/>
      <c r="S8" s="387"/>
      <c r="T8" s="361" t="str">
        <f>IF(ISERROR(VLOOKUP($D8&amp;T$4,申込確認シート!$E$1:$F$120,2,FALSE)),"@",VLOOKUP($D8&amp;T$4,申込確認シート!$E$1:$F$120,2,FALSE))</f>
        <v>@</v>
      </c>
      <c r="U8" s="361"/>
      <c r="V8" s="361"/>
      <c r="W8" s="361" t="str">
        <f>IF(ISERROR(VLOOKUP($D8&amp;W$4,申込確認シート!$E$1:$F$120,2,FALSE)),"@",VLOOKUP($D8&amp;W$4,申込確認シート!$E$1:$F$120,2,FALSE))</f>
        <v>@</v>
      </c>
      <c r="X8" s="361"/>
      <c r="Y8" s="361"/>
      <c r="Z8" s="362" t="str">
        <f>IF(ISERROR(VLOOKUP($D8&amp;Z$4,申込確認シート!$E$1:$F$120,2,FALSE)),"@",VLOOKUP($D8&amp;Z$4,申込確認シート!$E$1:$F$120,2,FALSE))</f>
        <v>@</v>
      </c>
      <c r="AA8" s="387"/>
      <c r="AB8" s="361"/>
      <c r="AC8" s="361" t="str">
        <f>IF(ISERROR(VLOOKUP($D8&amp;AC$4,申込確認シート!$E$1:$F$120,2,FALSE)),"@",VLOOKUP($D8&amp;AC$4,申込確認シート!$E$1:$F$120,2,FALSE))</f>
        <v>@</v>
      </c>
      <c r="AD8" s="361"/>
      <c r="AE8" s="361"/>
      <c r="AF8" s="388" t="str">
        <f>IF(ISERROR(VLOOKUP($D8&amp;AF$4,申込確認シート!$E$1:$F$120,2,FALSE)),"@",VLOOKUP($D8&amp;AF$4,申込確認シート!$E$1:$F$120,2,FALSE))</f>
        <v>@</v>
      </c>
      <c r="AG8" s="385"/>
      <c r="AH8" s="386"/>
      <c r="AI8" s="361" t="str">
        <f>IF(ISERROR(VLOOKUP($D8&amp;AI$4,申込確認シート!$E$1:$F$120,2,FALSE)),"@",VLOOKUP($D8&amp;AI$4,申込確認シート!$E$1:$F$120,2,FALSE))</f>
        <v>@</v>
      </c>
      <c r="AJ8" s="361"/>
      <c r="AK8" s="361"/>
      <c r="AL8" s="361" t="str">
        <f>IF(ISERROR(VLOOKUP($D8&amp;AL$4,申込確認シート!$E$1:$F$120,2,FALSE)),"@",VLOOKUP($D8&amp;AL$4,申込確認シート!$E$1:$F$120,2,FALSE))</f>
        <v>@</v>
      </c>
      <c r="AM8" s="361"/>
      <c r="AN8" s="361"/>
      <c r="AO8" s="361" t="str">
        <f>IF(ISERROR(VLOOKUP($D8&amp;AO$4,申込確認シート!$E$1:$F$120,2,FALSE)),"@",VLOOKUP($D8&amp;AO$4,申込確認シート!$E$1:$F$120,2,FALSE))</f>
        <v>@</v>
      </c>
      <c r="AP8" s="361"/>
      <c r="AQ8" s="361"/>
      <c r="AR8" s="361" t="str">
        <f>IF(ISERROR(VLOOKUP($D8&amp;AR$4,申込確認シート!$E$1:$F$120,2,FALSE)),"@",VLOOKUP($D8&amp;AR$4,申込確認シート!$E$1:$F$120,2,FALSE))</f>
        <v>@</v>
      </c>
      <c r="AS8" s="361"/>
      <c r="AT8" s="361"/>
      <c r="AU8" s="361" t="str">
        <f>IF(ISERROR(VLOOKUP($D8&amp;AU$4,申込確認シート!$E$1:$F$120,2,FALSE)),"@",VLOOKUP($D8&amp;AU$4,申込確認シート!$E$1:$F$120,2,FALSE))</f>
        <v>@</v>
      </c>
      <c r="AV8" s="361"/>
      <c r="AW8" s="362"/>
      <c r="AX8" s="354">
        <f>COUNTIF(申込確認シート!$C$1:$C$120,D8)</f>
        <v>0</v>
      </c>
      <c r="AY8" s="354"/>
      <c r="AZ8" s="2"/>
    </row>
    <row r="9" spans="1:53" ht="9.75" customHeight="1">
      <c r="A9" s="427"/>
      <c r="B9" s="155">
        <v>5</v>
      </c>
      <c r="C9" s="148" t="str">
        <f t="shared" si="0"/>
        <v/>
      </c>
      <c r="D9" s="149" t="str">
        <f>IF(HLOOKUP(入力表!$E$4&amp;"男",入力表!$DB$11:$DJ$50,B9+4,FALSE)="*","",HLOOKUP(入力表!$E$4&amp;"男",入力表!$DB$11:$DJ$50,B9+4,FALSE))</f>
        <v>小男4年100m</v>
      </c>
      <c r="E9" s="385" t="str">
        <f>IF(ISERROR(VLOOKUP($D9&amp;E$4,申込確認シート!$E$1:$F$120,2,FALSE)),"@",VLOOKUP($D9&amp;E$4,申込確認シート!$E$1:$F$120,2,FALSE))</f>
        <v>@</v>
      </c>
      <c r="F9" s="385"/>
      <c r="G9" s="386"/>
      <c r="H9" s="361" t="str">
        <f>IF(ISERROR(VLOOKUP($D9&amp;H$4,申込確認シート!$E$1:$F$120,2,FALSE)),"@",VLOOKUP($D9&amp;H$4,申込確認シート!$E$1:$F$120,2,FALSE))</f>
        <v>@</v>
      </c>
      <c r="I9" s="361"/>
      <c r="J9" s="361"/>
      <c r="K9" s="361" t="str">
        <f>IF(ISERROR(VLOOKUP($D9&amp;K$4,申込確認シート!$E$1:$F$120,2,FALSE)),"@",VLOOKUP($D9&amp;K$4,申込確認シート!$E$1:$F$120,2,FALSE))</f>
        <v>@</v>
      </c>
      <c r="L9" s="361"/>
      <c r="M9" s="361"/>
      <c r="N9" s="361" t="str">
        <f>IF(ISERROR(VLOOKUP($D9&amp;N$4,申込確認シート!$E$1:$F$120,2,FALSE)),"@",VLOOKUP($D9&amp;N$4,申込確認シート!$E$1:$F$120,2,FALSE))</f>
        <v>@</v>
      </c>
      <c r="O9" s="361"/>
      <c r="P9" s="361"/>
      <c r="Q9" s="361" t="str">
        <f>IF(ISERROR(VLOOKUP($D9&amp;Q$4,申込確認シート!$E$1:$F$120,2,FALSE)),"@",VLOOKUP($D9&amp;Q$4,申込確認シート!$E$1:$F$120,2,FALSE))</f>
        <v>@</v>
      </c>
      <c r="R9" s="362"/>
      <c r="S9" s="387"/>
      <c r="T9" s="361" t="str">
        <f>IF(ISERROR(VLOOKUP($D9&amp;T$4,申込確認シート!$E$1:$F$120,2,FALSE)),"@",VLOOKUP($D9&amp;T$4,申込確認シート!$E$1:$F$120,2,FALSE))</f>
        <v>@</v>
      </c>
      <c r="U9" s="361"/>
      <c r="V9" s="361"/>
      <c r="W9" s="361" t="str">
        <f>IF(ISERROR(VLOOKUP($D9&amp;W$4,申込確認シート!$E$1:$F$120,2,FALSE)),"@",VLOOKUP($D9&amp;W$4,申込確認シート!$E$1:$F$120,2,FALSE))</f>
        <v>@</v>
      </c>
      <c r="X9" s="361"/>
      <c r="Y9" s="361"/>
      <c r="Z9" s="362" t="str">
        <f>IF(ISERROR(VLOOKUP($D9&amp;Z$4,申込確認シート!$E$1:$F$120,2,FALSE)),"@",VLOOKUP($D9&amp;Z$4,申込確認シート!$E$1:$F$120,2,FALSE))</f>
        <v>@</v>
      </c>
      <c r="AA9" s="387"/>
      <c r="AB9" s="361"/>
      <c r="AC9" s="361" t="str">
        <f>IF(ISERROR(VLOOKUP($D9&amp;AC$4,申込確認シート!$E$1:$F$120,2,FALSE)),"@",VLOOKUP($D9&amp;AC$4,申込確認シート!$E$1:$F$120,2,FALSE))</f>
        <v>@</v>
      </c>
      <c r="AD9" s="361"/>
      <c r="AE9" s="361"/>
      <c r="AF9" s="388" t="str">
        <f>IF(ISERROR(VLOOKUP($D9&amp;AF$4,申込確認シート!$E$1:$F$120,2,FALSE)),"@",VLOOKUP($D9&amp;AF$4,申込確認シート!$E$1:$F$120,2,FALSE))</f>
        <v>@</v>
      </c>
      <c r="AG9" s="385"/>
      <c r="AH9" s="386"/>
      <c r="AI9" s="361" t="str">
        <f>IF(ISERROR(VLOOKUP($D9&amp;AI$4,申込確認シート!$E$1:$F$120,2,FALSE)),"@",VLOOKUP($D9&amp;AI$4,申込確認シート!$E$1:$F$120,2,FALSE))</f>
        <v>@</v>
      </c>
      <c r="AJ9" s="361"/>
      <c r="AK9" s="361"/>
      <c r="AL9" s="361" t="str">
        <f>IF(ISERROR(VLOOKUP($D9&amp;AL$4,申込確認シート!$E$1:$F$120,2,FALSE)),"@",VLOOKUP($D9&amp;AL$4,申込確認シート!$E$1:$F$120,2,FALSE))</f>
        <v>@</v>
      </c>
      <c r="AM9" s="361"/>
      <c r="AN9" s="361"/>
      <c r="AO9" s="361" t="str">
        <f>IF(ISERROR(VLOOKUP($D9&amp;AO$4,申込確認シート!$E$1:$F$120,2,FALSE)),"@",VLOOKUP($D9&amp;AO$4,申込確認シート!$E$1:$F$120,2,FALSE))</f>
        <v>@</v>
      </c>
      <c r="AP9" s="361"/>
      <c r="AQ9" s="361"/>
      <c r="AR9" s="361" t="str">
        <f>IF(ISERROR(VLOOKUP($D9&amp;AR$4,申込確認シート!$E$1:$F$120,2,FALSE)),"@",VLOOKUP($D9&amp;AR$4,申込確認シート!$E$1:$F$120,2,FALSE))</f>
        <v>@</v>
      </c>
      <c r="AS9" s="361"/>
      <c r="AT9" s="361"/>
      <c r="AU9" s="361" t="str">
        <f>IF(ISERROR(VLOOKUP($D9&amp;AU$4,申込確認シート!$E$1:$F$120,2,FALSE)),"@",VLOOKUP($D9&amp;AU$4,申込確認シート!$E$1:$F$120,2,FALSE))</f>
        <v>@</v>
      </c>
      <c r="AV9" s="361"/>
      <c r="AW9" s="362"/>
      <c r="AX9" s="354">
        <f>COUNTIF(申込確認シート!$C$1:$C$120,D9)</f>
        <v>0</v>
      </c>
      <c r="AY9" s="354"/>
      <c r="AZ9" s="2"/>
    </row>
    <row r="10" spans="1:53" ht="9.75" customHeight="1">
      <c r="A10" s="427"/>
      <c r="B10" s="155">
        <v>6</v>
      </c>
      <c r="C10" s="148" t="str">
        <f t="shared" si="0"/>
        <v/>
      </c>
      <c r="D10" s="149" t="str">
        <f>IF(HLOOKUP(入力表!$E$4&amp;"男",入力表!$DB$11:$DJ$50,B10+4,FALSE)="*","",HLOOKUP(入力表!$E$4&amp;"男",入力表!$DB$11:$DJ$50,B10+4,FALSE))</f>
        <v>小男3年100m</v>
      </c>
      <c r="E10" s="385" t="str">
        <f>IF(ISERROR(VLOOKUP($D10&amp;E$4,申込確認シート!$E$1:$F$120,2,FALSE)),"@",VLOOKUP($D10&amp;E$4,申込確認シート!$E$1:$F$120,2,FALSE))</f>
        <v>@</v>
      </c>
      <c r="F10" s="385"/>
      <c r="G10" s="386"/>
      <c r="H10" s="361" t="str">
        <f>IF(ISERROR(VLOOKUP($D10&amp;H$4,申込確認シート!$E$1:$F$120,2,FALSE)),"@",VLOOKUP($D10&amp;H$4,申込確認シート!$E$1:$F$120,2,FALSE))</f>
        <v>@</v>
      </c>
      <c r="I10" s="361"/>
      <c r="J10" s="361"/>
      <c r="K10" s="361" t="str">
        <f>IF(ISERROR(VLOOKUP($D10&amp;K$4,申込確認シート!$E$1:$F$120,2,FALSE)),"@",VLOOKUP($D10&amp;K$4,申込確認シート!$E$1:$F$120,2,FALSE))</f>
        <v>@</v>
      </c>
      <c r="L10" s="361"/>
      <c r="M10" s="361"/>
      <c r="N10" s="361" t="str">
        <f>IF(ISERROR(VLOOKUP($D10&amp;N$4,申込確認シート!$E$1:$F$120,2,FALSE)),"@",VLOOKUP($D10&amp;N$4,申込確認シート!$E$1:$F$120,2,FALSE))</f>
        <v>@</v>
      </c>
      <c r="O10" s="361"/>
      <c r="P10" s="361"/>
      <c r="Q10" s="365" t="str">
        <f>IF(ISERROR(VLOOKUP($D10&amp;Q$4,申込確認シート!$E$1:$F$120,2,FALSE)),"@",VLOOKUP($D10&amp;Q$4,申込確認シート!$E$1:$F$120,2,FALSE))</f>
        <v>@</v>
      </c>
      <c r="R10" s="365"/>
      <c r="S10" s="365"/>
      <c r="T10" s="365" t="str">
        <f>IF(ISERROR(VLOOKUP($D10&amp;T$4,申込確認シート!$E$1:$F$120,2,FALSE)),"@",VLOOKUP($D10&amp;T$4,申込確認シート!$E$1:$F$120,2,FALSE))</f>
        <v>@</v>
      </c>
      <c r="U10" s="365"/>
      <c r="V10" s="365"/>
      <c r="W10" s="365" t="str">
        <f>IF(ISERROR(VLOOKUP($D10&amp;W$4,申込確認シート!$E$1:$F$120,2,FALSE)),"@",VLOOKUP($D10&amp;W$4,申込確認シート!$E$1:$F$120,2,FALSE))</f>
        <v>@</v>
      </c>
      <c r="X10" s="365"/>
      <c r="Y10" s="365"/>
      <c r="Z10" s="365" t="str">
        <f>IF(ISERROR(VLOOKUP($D10&amp;Z$4,申込確認シート!$E$1:$F$120,2,FALSE)),"@",VLOOKUP($D10&amp;Z$4,申込確認シート!$E$1:$F$120,2,FALSE))</f>
        <v>@</v>
      </c>
      <c r="AA10" s="365"/>
      <c r="AB10" s="365"/>
      <c r="AC10" s="365" t="str">
        <f>IF(ISERROR(VLOOKUP($D10&amp;AC$4,申込確認シート!$E$1:$F$120,2,FALSE)),"@",VLOOKUP($D10&amp;AC$4,申込確認シート!$E$1:$F$120,2,FALSE))</f>
        <v>@</v>
      </c>
      <c r="AD10" s="365"/>
      <c r="AE10" s="365"/>
      <c r="AF10" s="407" t="str">
        <f>IF(ISERROR(VLOOKUP($D10&amp;AF$4,申込確認シート!$E$1:$F$120,2,FALSE)),"@",VLOOKUP($D10&amp;AF$4,申込確認シート!$E$1:$F$120,2,FALSE))</f>
        <v>@</v>
      </c>
      <c r="AG10" s="408"/>
      <c r="AH10" s="409"/>
      <c r="AI10" s="365" t="str">
        <f>IF(ISERROR(VLOOKUP($D10&amp;AI$4,申込確認シート!$E$1:$F$120,2,FALSE)),"@",VLOOKUP($D10&amp;AI$4,申込確認シート!$E$1:$F$120,2,FALSE))</f>
        <v>@</v>
      </c>
      <c r="AJ10" s="365"/>
      <c r="AK10" s="365"/>
      <c r="AL10" s="365" t="str">
        <f>IF(ISERROR(VLOOKUP($D10&amp;AL$4,申込確認シート!$E$1:$F$120,2,FALSE)),"@",VLOOKUP($D10&amp;AL$4,申込確認シート!$E$1:$F$120,2,FALSE))</f>
        <v>@</v>
      </c>
      <c r="AM10" s="365"/>
      <c r="AN10" s="365"/>
      <c r="AO10" s="365" t="str">
        <f>IF(ISERROR(VLOOKUP($D10&amp;AO$4,申込確認シート!$E$1:$F$120,2,FALSE)),"@",VLOOKUP($D10&amp;AO$4,申込確認シート!$E$1:$F$120,2,FALSE))</f>
        <v>@</v>
      </c>
      <c r="AP10" s="365"/>
      <c r="AQ10" s="365"/>
      <c r="AR10" s="365" t="str">
        <f>IF(ISERROR(VLOOKUP($D10&amp;AR$4,申込確認シート!$E$1:$F$120,2,FALSE)),"@",VLOOKUP($D10&amp;AR$4,申込確認シート!$E$1:$F$120,2,FALSE))</f>
        <v>@</v>
      </c>
      <c r="AS10" s="365"/>
      <c r="AT10" s="365"/>
      <c r="AU10" s="365" t="str">
        <f>IF(ISERROR(VLOOKUP($D10&amp;AU$4,申込確認シート!$E$1:$F$120,2,FALSE)),"@",VLOOKUP($D10&amp;AU$4,申込確認シート!$E$1:$F$120,2,FALSE))</f>
        <v>@</v>
      </c>
      <c r="AV10" s="365"/>
      <c r="AW10" s="422"/>
      <c r="AX10" s="354">
        <f>COUNTIF(申込確認シート!$C$1:$C$120,D10)</f>
        <v>0</v>
      </c>
      <c r="AY10" s="354"/>
      <c r="AZ10" s="2"/>
    </row>
    <row r="11" spans="1:53" ht="9.75" customHeight="1">
      <c r="A11" s="427"/>
      <c r="B11" s="155">
        <v>7</v>
      </c>
      <c r="C11" s="148" t="str">
        <f t="shared" si="0"/>
        <v/>
      </c>
      <c r="D11" s="149" t="str">
        <f>IF(HLOOKUP(入力表!$E$4&amp;"男",入力表!$DB$11:$DJ$50,B11+4,FALSE)="*","",HLOOKUP(入力表!$E$4&amp;"男",入力表!$DB$11:$DJ$50,B11+4,FALSE))</f>
        <v>小男4年800m</v>
      </c>
      <c r="E11" s="385" t="str">
        <f>IF(ISERROR(VLOOKUP($D11&amp;E$4,申込確認シート!$E$1:$F$120,2,FALSE)),"@",VLOOKUP($D11&amp;E$4,申込確認シート!$E$1:$F$120,2,FALSE))</f>
        <v>@</v>
      </c>
      <c r="F11" s="385"/>
      <c r="G11" s="386"/>
      <c r="H11" s="361" t="str">
        <f>IF(ISERROR(VLOOKUP($D11&amp;H$4,申込確認シート!$E$1:$F$120,2,FALSE)),"@",VLOOKUP($D11&amp;H$4,申込確認シート!$E$1:$F$120,2,FALSE))</f>
        <v>@</v>
      </c>
      <c r="I11" s="361"/>
      <c r="J11" s="361"/>
      <c r="K11" s="361" t="str">
        <f>IF(ISERROR(VLOOKUP($D11&amp;K$4,申込確認シート!$E$1:$F$120,2,FALSE)),"@",VLOOKUP($D11&amp;K$4,申込確認シート!$E$1:$F$120,2,FALSE))</f>
        <v>@</v>
      </c>
      <c r="L11" s="361"/>
      <c r="M11" s="361"/>
      <c r="N11" s="361" t="str">
        <f>IF(ISERROR(VLOOKUP($D11&amp;N$4,申込確認シート!$E$1:$F$120,2,FALSE)),"@",VLOOKUP($D11&amp;N$4,申込確認シート!$E$1:$F$120,2,FALSE))</f>
        <v>@</v>
      </c>
      <c r="O11" s="361"/>
      <c r="P11" s="361"/>
      <c r="Q11" s="361" t="str">
        <f>IF(ISERROR(VLOOKUP($D11&amp;Q$4,申込確認シート!$E$1:$F$120,2,FALSE)),"@",VLOOKUP($D11&amp;Q$4,申込確認シート!$E$1:$F$120,2,FALSE))</f>
        <v>@</v>
      </c>
      <c r="R11" s="361"/>
      <c r="S11" s="361"/>
      <c r="T11" s="361" t="str">
        <f>IF(ISERROR(VLOOKUP($D11&amp;T$4,申込確認シート!$E$1:$F$120,2,FALSE)),"@",VLOOKUP($D11&amp;T$4,申込確認シート!$E$1:$F$120,2,FALSE))</f>
        <v>@</v>
      </c>
      <c r="U11" s="361"/>
      <c r="V11" s="361"/>
      <c r="W11" s="361" t="str">
        <f>IF(ISERROR(VLOOKUP($D11&amp;W$4,申込確認シート!$E$1:$F$120,2,FALSE)),"@",VLOOKUP($D11&amp;W$4,申込確認シート!$E$1:$F$120,2,FALSE))</f>
        <v>@</v>
      </c>
      <c r="X11" s="361"/>
      <c r="Y11" s="361"/>
      <c r="Z11" s="361" t="str">
        <f>IF(ISERROR(VLOOKUP($D11&amp;Z$4,申込確認シート!$E$1:$F$120,2,FALSE)),"@",VLOOKUP($D11&amp;Z$4,申込確認シート!$E$1:$F$120,2,FALSE))</f>
        <v>@</v>
      </c>
      <c r="AA11" s="361"/>
      <c r="AB11" s="361"/>
      <c r="AC11" s="361" t="str">
        <f>IF(ISERROR(VLOOKUP($D11&amp;AC$4,申込確認シート!$E$1:$F$120,2,FALSE)),"@",VLOOKUP($D11&amp;AC$4,申込確認シート!$E$1:$F$120,2,FALSE))</f>
        <v>@</v>
      </c>
      <c r="AD11" s="361"/>
      <c r="AE11" s="361"/>
      <c r="AF11" s="388" t="str">
        <f>IF(ISERROR(VLOOKUP($D11&amp;AF$4,申込確認シート!$E$1:$F$120,2,FALSE)),"@",VLOOKUP($D11&amp;AF$4,申込確認シート!$E$1:$F$120,2,FALSE))</f>
        <v>@</v>
      </c>
      <c r="AG11" s="385"/>
      <c r="AH11" s="386"/>
      <c r="AI11" s="361" t="str">
        <f>IF(ISERROR(VLOOKUP($D11&amp;AI$4,申込確認シート!$E$1:$F$120,2,FALSE)),"@",VLOOKUP($D11&amp;AI$4,申込確認シート!$E$1:$F$120,2,FALSE))</f>
        <v>@</v>
      </c>
      <c r="AJ11" s="361"/>
      <c r="AK11" s="361"/>
      <c r="AL11" s="361" t="str">
        <f>IF(ISERROR(VLOOKUP($D11&amp;AL$4,申込確認シート!$E$1:$F$120,2,FALSE)),"@",VLOOKUP($D11&amp;AL$4,申込確認シート!$E$1:$F$120,2,FALSE))</f>
        <v>@</v>
      </c>
      <c r="AM11" s="361"/>
      <c r="AN11" s="361"/>
      <c r="AO11" s="361" t="str">
        <f>IF(ISERROR(VLOOKUP($D11&amp;AO$4,申込確認シート!$E$1:$F$120,2,FALSE)),"@",VLOOKUP($D11&amp;AO$4,申込確認シート!$E$1:$F$120,2,FALSE))</f>
        <v>@</v>
      </c>
      <c r="AP11" s="361"/>
      <c r="AQ11" s="361"/>
      <c r="AR11" s="361" t="str">
        <f>IF(ISERROR(VLOOKUP($D11&amp;AR$4,申込確認シート!$E$1:$F$120,2,FALSE)),"@",VLOOKUP($D11&amp;AR$4,申込確認シート!$E$1:$F$120,2,FALSE))</f>
        <v>@</v>
      </c>
      <c r="AS11" s="361"/>
      <c r="AT11" s="361"/>
      <c r="AU11" s="361" t="str">
        <f>IF(ISERROR(VLOOKUP($D11&amp;AU$4,申込確認シート!$E$1:$F$120,2,FALSE)),"@",VLOOKUP($D11&amp;AU$4,申込確認シート!$E$1:$F$120,2,FALSE))</f>
        <v>@</v>
      </c>
      <c r="AV11" s="361"/>
      <c r="AW11" s="362"/>
      <c r="AX11" s="354">
        <f>COUNTIF(申込確認シート!$C$1:$C$120,D11)</f>
        <v>0</v>
      </c>
      <c r="AY11" s="354"/>
      <c r="AZ11" s="2"/>
    </row>
    <row r="12" spans="1:53" ht="9.75" customHeight="1">
      <c r="A12" s="427"/>
      <c r="B12" s="155">
        <v>8</v>
      </c>
      <c r="C12" s="148" t="str">
        <f t="shared" si="0"/>
        <v/>
      </c>
      <c r="D12" s="149" t="str">
        <f>IF(HLOOKUP(入力表!$E$4&amp;"男",入力表!$DB$11:$DJ$50,B12+4,FALSE)="*","",HLOOKUP(入力表!$E$4&amp;"男",入力表!$DB$11:$DJ$50,B12+4,FALSE))</f>
        <v>小男3年800m</v>
      </c>
      <c r="E12" s="385" t="str">
        <f>IF(ISERROR(VLOOKUP($D12&amp;E$4,申込確認シート!$E$1:$F$120,2,FALSE)),"@",VLOOKUP($D12&amp;E$4,申込確認シート!$E$1:$F$120,2,FALSE))</f>
        <v>@</v>
      </c>
      <c r="F12" s="385"/>
      <c r="G12" s="386"/>
      <c r="H12" s="361" t="str">
        <f>IF(ISERROR(VLOOKUP($D12&amp;H$4,申込確認シート!$E$1:$F$120,2,FALSE)),"@",VLOOKUP($D12&amp;H$4,申込確認シート!$E$1:$F$120,2,FALSE))</f>
        <v>@</v>
      </c>
      <c r="I12" s="361"/>
      <c r="J12" s="361"/>
      <c r="K12" s="361" t="str">
        <f>IF(ISERROR(VLOOKUP($D12&amp;K$4,申込確認シート!$E$1:$F$120,2,FALSE)),"@",VLOOKUP($D12&amp;K$4,申込確認シート!$E$1:$F$120,2,FALSE))</f>
        <v>@</v>
      </c>
      <c r="L12" s="361"/>
      <c r="M12" s="361"/>
      <c r="N12" s="361" t="str">
        <f>IF(ISERROR(VLOOKUP($D12&amp;N$4,申込確認シート!$E$1:$F$120,2,FALSE)),"@",VLOOKUP($D12&amp;N$4,申込確認シート!$E$1:$F$120,2,FALSE))</f>
        <v>@</v>
      </c>
      <c r="O12" s="361"/>
      <c r="P12" s="361"/>
      <c r="Q12" s="361" t="str">
        <f>IF(ISERROR(VLOOKUP($D12&amp;Q$4,申込確認シート!$E$1:$F$120,2,FALSE)),"@",VLOOKUP($D12&amp;Q$4,申込確認シート!$E$1:$F$120,2,FALSE))</f>
        <v>@</v>
      </c>
      <c r="R12" s="361"/>
      <c r="S12" s="361"/>
      <c r="T12" s="361" t="str">
        <f>IF(ISERROR(VLOOKUP($D12&amp;T$4,申込確認シート!$E$1:$F$120,2,FALSE)),"@",VLOOKUP($D12&amp;T$4,申込確認シート!$E$1:$F$120,2,FALSE))</f>
        <v>@</v>
      </c>
      <c r="U12" s="361"/>
      <c r="V12" s="361"/>
      <c r="W12" s="361" t="str">
        <f>IF(ISERROR(VLOOKUP($D12&amp;W$4,申込確認シート!$E$1:$F$120,2,FALSE)),"@",VLOOKUP($D12&amp;W$4,申込確認シート!$E$1:$F$120,2,FALSE))</f>
        <v>@</v>
      </c>
      <c r="X12" s="361"/>
      <c r="Y12" s="361"/>
      <c r="Z12" s="361" t="str">
        <f>IF(ISERROR(VLOOKUP($D12&amp;Z$4,申込確認シート!$E$1:$F$120,2,FALSE)),"@",VLOOKUP($D12&amp;Z$4,申込確認シート!$E$1:$F$120,2,FALSE))</f>
        <v>@</v>
      </c>
      <c r="AA12" s="361"/>
      <c r="AB12" s="361"/>
      <c r="AC12" s="361" t="str">
        <f>IF(ISERROR(VLOOKUP($D12&amp;AC$4,申込確認シート!$E$1:$F$120,2,FALSE)),"@",VLOOKUP($D12&amp;AC$4,申込確認シート!$E$1:$F$120,2,FALSE))</f>
        <v>@</v>
      </c>
      <c r="AD12" s="361"/>
      <c r="AE12" s="361"/>
      <c r="AF12" s="388" t="str">
        <f>IF(ISERROR(VLOOKUP($D12&amp;AF$4,申込確認シート!$E$1:$F$120,2,FALSE)),"@",VLOOKUP($D12&amp;AF$4,申込確認シート!$E$1:$F$120,2,FALSE))</f>
        <v>@</v>
      </c>
      <c r="AG12" s="385"/>
      <c r="AH12" s="386"/>
      <c r="AI12" s="361" t="str">
        <f>IF(ISERROR(VLOOKUP($D12&amp;AI$4,申込確認シート!$E$1:$F$120,2,FALSE)),"@",VLOOKUP($D12&amp;AI$4,申込確認シート!$E$1:$F$120,2,FALSE))</f>
        <v>@</v>
      </c>
      <c r="AJ12" s="361"/>
      <c r="AK12" s="361"/>
      <c r="AL12" s="361" t="str">
        <f>IF(ISERROR(VLOOKUP($D12&amp;AL$4,申込確認シート!$E$1:$F$120,2,FALSE)),"@",VLOOKUP($D12&amp;AL$4,申込確認シート!$E$1:$F$120,2,FALSE))</f>
        <v>@</v>
      </c>
      <c r="AM12" s="361"/>
      <c r="AN12" s="361"/>
      <c r="AO12" s="361" t="str">
        <f>IF(ISERROR(VLOOKUP($D12&amp;AO$4,申込確認シート!$E$1:$F$120,2,FALSE)),"@",VLOOKUP($D12&amp;AO$4,申込確認シート!$E$1:$F$120,2,FALSE))</f>
        <v>@</v>
      </c>
      <c r="AP12" s="361"/>
      <c r="AQ12" s="361"/>
      <c r="AR12" s="361" t="str">
        <f>IF(ISERROR(VLOOKUP($D12&amp;AR$4,申込確認シート!$E$1:$F$120,2,FALSE)),"@",VLOOKUP($D12&amp;AR$4,申込確認シート!$E$1:$F$120,2,FALSE))</f>
        <v>@</v>
      </c>
      <c r="AS12" s="361"/>
      <c r="AT12" s="361"/>
      <c r="AU12" s="361" t="str">
        <f>IF(ISERROR(VLOOKUP($D12&amp;AU$4,申込確認シート!$E$1:$F$120,2,FALSE)),"@",VLOOKUP($D12&amp;AU$4,申込確認シート!$E$1:$F$120,2,FALSE))</f>
        <v>@</v>
      </c>
      <c r="AV12" s="361"/>
      <c r="AW12" s="362"/>
      <c r="AX12" s="354">
        <f>COUNTIF(申込確認シート!$C$1:$C$120,D12)</f>
        <v>0</v>
      </c>
      <c r="AY12" s="354"/>
      <c r="AZ12" s="2"/>
    </row>
    <row r="13" spans="1:53" ht="9.75" customHeight="1">
      <c r="A13" s="427"/>
      <c r="B13" s="155">
        <v>9</v>
      </c>
      <c r="C13" s="148" t="str">
        <f t="shared" si="0"/>
        <v/>
      </c>
      <c r="D13" s="149" t="str">
        <f>IF(HLOOKUP(入力表!$E$4&amp;"男",入力表!$DB$11:$DJ$50,B13+4,FALSE)="*","",HLOOKUP(入力表!$E$4&amp;"男",入力表!$DB$11:$DJ$50,B13+4,FALSE))</f>
        <v>小男6年1500m</v>
      </c>
      <c r="E13" s="385" t="str">
        <f>IF(ISERROR(VLOOKUP($D13&amp;E$4,申込確認シート!$E$1:$F$120,2,FALSE)),"@",VLOOKUP($D13&amp;E$4,申込確認シート!$E$1:$F$120,2,FALSE))</f>
        <v>@</v>
      </c>
      <c r="F13" s="385"/>
      <c r="G13" s="386"/>
      <c r="H13" s="361" t="str">
        <f>IF(ISERROR(VLOOKUP($D13&amp;H$4,申込確認シート!$E$1:$F$120,2,FALSE)),"@",VLOOKUP($D13&amp;H$4,申込確認シート!$E$1:$F$120,2,FALSE))</f>
        <v>@</v>
      </c>
      <c r="I13" s="361"/>
      <c r="J13" s="361"/>
      <c r="K13" s="361" t="str">
        <f>IF(ISERROR(VLOOKUP($D13&amp;K$4,申込確認シート!$E$1:$F$120,2,FALSE)),"@",VLOOKUP($D13&amp;K$4,申込確認シート!$E$1:$F$120,2,FALSE))</f>
        <v>@</v>
      </c>
      <c r="L13" s="361"/>
      <c r="M13" s="361"/>
      <c r="N13" s="361" t="str">
        <f>IF(ISERROR(VLOOKUP($D13&amp;N$4,申込確認シート!$E$1:$F$120,2,FALSE)),"@",VLOOKUP($D13&amp;N$4,申込確認シート!$E$1:$F$120,2,FALSE))</f>
        <v>@</v>
      </c>
      <c r="O13" s="361"/>
      <c r="P13" s="361"/>
      <c r="Q13" s="361" t="str">
        <f>IF(ISERROR(VLOOKUP($D13&amp;Q$4,申込確認シート!$E$1:$F$120,2,FALSE)),"@",VLOOKUP($D13&amp;Q$4,申込確認シート!$E$1:$F$120,2,FALSE))</f>
        <v>@</v>
      </c>
      <c r="R13" s="361"/>
      <c r="S13" s="361"/>
      <c r="T13" s="361" t="str">
        <f>IF(ISERROR(VLOOKUP($D13&amp;T$4,申込確認シート!$E$1:$F$120,2,FALSE)),"@",VLOOKUP($D13&amp;T$4,申込確認シート!$E$1:$F$120,2,FALSE))</f>
        <v>@</v>
      </c>
      <c r="U13" s="361"/>
      <c r="V13" s="361"/>
      <c r="W13" s="361" t="str">
        <f>IF(ISERROR(VLOOKUP($D13&amp;W$4,申込確認シート!$E$1:$F$120,2,FALSE)),"@",VLOOKUP($D13&amp;W$4,申込確認シート!$E$1:$F$120,2,FALSE))</f>
        <v>@</v>
      </c>
      <c r="X13" s="361"/>
      <c r="Y13" s="361"/>
      <c r="Z13" s="361" t="str">
        <f>IF(ISERROR(VLOOKUP($D13&amp;Z$4,申込確認シート!$E$1:$F$120,2,FALSE)),"@",VLOOKUP($D13&amp;Z$4,申込確認シート!$E$1:$F$120,2,FALSE))</f>
        <v>@</v>
      </c>
      <c r="AA13" s="361"/>
      <c r="AB13" s="361"/>
      <c r="AC13" s="361" t="str">
        <f>IF(ISERROR(VLOOKUP($D13&amp;AC$4,申込確認シート!$E$1:$F$120,2,FALSE)),"@",VLOOKUP($D13&amp;AC$4,申込確認シート!$E$1:$F$120,2,FALSE))</f>
        <v>@</v>
      </c>
      <c r="AD13" s="361"/>
      <c r="AE13" s="361"/>
      <c r="AF13" s="388" t="str">
        <f>IF(ISERROR(VLOOKUP($D13&amp;AF$4,申込確認シート!$E$1:$F$120,2,FALSE)),"@",VLOOKUP($D13&amp;AF$4,申込確認シート!$E$1:$F$120,2,FALSE))</f>
        <v>@</v>
      </c>
      <c r="AG13" s="385"/>
      <c r="AH13" s="386"/>
      <c r="AI13" s="361" t="str">
        <f>IF(ISERROR(VLOOKUP($D13&amp;AI$4,申込確認シート!$E$1:$F$120,2,FALSE)),"@",VLOOKUP($D13&amp;AI$4,申込確認シート!$E$1:$F$120,2,FALSE))</f>
        <v>@</v>
      </c>
      <c r="AJ13" s="361"/>
      <c r="AK13" s="361"/>
      <c r="AL13" s="361" t="str">
        <f>IF(ISERROR(VLOOKUP($D13&amp;AL$4,申込確認シート!$E$1:$F$120,2,FALSE)),"@",VLOOKUP($D13&amp;AL$4,申込確認シート!$E$1:$F$120,2,FALSE))</f>
        <v>@</v>
      </c>
      <c r="AM13" s="361"/>
      <c r="AN13" s="361"/>
      <c r="AO13" s="361" t="str">
        <f>IF(ISERROR(VLOOKUP($D13&amp;AO$4,申込確認シート!$E$1:$F$120,2,FALSE)),"@",VLOOKUP($D13&amp;AO$4,申込確認シート!$E$1:$F$120,2,FALSE))</f>
        <v>@</v>
      </c>
      <c r="AP13" s="361"/>
      <c r="AQ13" s="361"/>
      <c r="AR13" s="361" t="str">
        <f>IF(ISERROR(VLOOKUP($D13&amp;AR$4,申込確認シート!$E$1:$F$120,2,FALSE)),"@",VLOOKUP($D13&amp;AR$4,申込確認シート!$E$1:$F$120,2,FALSE))</f>
        <v>@</v>
      </c>
      <c r="AS13" s="361"/>
      <c r="AT13" s="361"/>
      <c r="AU13" s="361" t="str">
        <f>IF(ISERROR(VLOOKUP($D13&amp;AU$4,申込確認シート!$E$1:$F$120,2,FALSE)),"@",VLOOKUP($D13&amp;AU$4,申込確認シート!$E$1:$F$120,2,FALSE))</f>
        <v>@</v>
      </c>
      <c r="AV13" s="361"/>
      <c r="AW13" s="362"/>
      <c r="AX13" s="354">
        <f>COUNTIF(申込確認シート!$C$1:$C$120,D13)</f>
        <v>0</v>
      </c>
      <c r="AY13" s="354"/>
      <c r="AZ13" s="2"/>
    </row>
    <row r="14" spans="1:53" ht="9.75" customHeight="1">
      <c r="A14" s="427"/>
      <c r="B14" s="155">
        <v>10</v>
      </c>
      <c r="C14" s="148" t="str">
        <f t="shared" si="0"/>
        <v/>
      </c>
      <c r="D14" s="149" t="str">
        <f>IF(HLOOKUP(入力表!$E$4&amp;"男",入力表!$DB$11:$DJ$50,B14+4,FALSE)="*","",HLOOKUP(入力表!$E$4&amp;"男",入力表!$DB$11:$DJ$50,B14+4,FALSE))</f>
        <v>小男5年1500m</v>
      </c>
      <c r="E14" s="385" t="str">
        <f>IF(ISERROR(VLOOKUP($D14&amp;E$4,申込確認シート!$E$1:$F$120,2,FALSE)),"@",VLOOKUP($D14&amp;E$4,申込確認シート!$E$1:$F$120,2,FALSE))</f>
        <v>@</v>
      </c>
      <c r="F14" s="385"/>
      <c r="G14" s="386"/>
      <c r="H14" s="361" t="str">
        <f>IF(ISERROR(VLOOKUP($D14&amp;H$4,申込確認シート!$E$1:$F$120,2,FALSE)),"@",VLOOKUP($D14&amp;H$4,申込確認シート!$E$1:$F$120,2,FALSE))</f>
        <v>@</v>
      </c>
      <c r="I14" s="361"/>
      <c r="J14" s="361"/>
      <c r="K14" s="361" t="str">
        <f>IF(ISERROR(VLOOKUP($D14&amp;K$4,申込確認シート!$E$1:$F$120,2,FALSE)),"@",VLOOKUP($D14&amp;K$4,申込確認シート!$E$1:$F$120,2,FALSE))</f>
        <v>@</v>
      </c>
      <c r="L14" s="361"/>
      <c r="M14" s="361"/>
      <c r="N14" s="361" t="str">
        <f>IF(ISERROR(VLOOKUP($D14&amp;N$4,申込確認シート!$E$1:$F$120,2,FALSE)),"@",VLOOKUP($D14&amp;N$4,申込確認シート!$E$1:$F$120,2,FALSE))</f>
        <v>@</v>
      </c>
      <c r="O14" s="361"/>
      <c r="P14" s="361"/>
      <c r="Q14" s="361" t="str">
        <f>IF(ISERROR(VLOOKUP($D14&amp;Q$4,申込確認シート!$E$1:$F$120,2,FALSE)),"@",VLOOKUP($D14&amp;Q$4,申込確認シート!$E$1:$F$120,2,FALSE))</f>
        <v>@</v>
      </c>
      <c r="R14" s="361"/>
      <c r="S14" s="361"/>
      <c r="T14" s="361" t="str">
        <f>IF(ISERROR(VLOOKUP($D14&amp;T$4,申込確認シート!$E$1:$F$120,2,FALSE)),"@",VLOOKUP($D14&amp;T$4,申込確認シート!$E$1:$F$120,2,FALSE))</f>
        <v>@</v>
      </c>
      <c r="U14" s="361"/>
      <c r="V14" s="361"/>
      <c r="W14" s="361" t="str">
        <f>IF(ISERROR(VLOOKUP($D14&amp;W$4,申込確認シート!$E$1:$F$120,2,FALSE)),"@",VLOOKUP($D14&amp;W$4,申込確認シート!$E$1:$F$120,2,FALSE))</f>
        <v>@</v>
      </c>
      <c r="X14" s="361"/>
      <c r="Y14" s="361"/>
      <c r="Z14" s="361" t="str">
        <f>IF(ISERROR(VLOOKUP($D14&amp;Z$4,申込確認シート!$E$1:$F$120,2,FALSE)),"@",VLOOKUP($D14&amp;Z$4,申込確認シート!$E$1:$F$120,2,FALSE))</f>
        <v>@</v>
      </c>
      <c r="AA14" s="361"/>
      <c r="AB14" s="361"/>
      <c r="AC14" s="361" t="str">
        <f>IF(ISERROR(VLOOKUP($D14&amp;AC$4,申込確認シート!$E$1:$F$120,2,FALSE)),"@",VLOOKUP($D14&amp;AC$4,申込確認シート!$E$1:$F$120,2,FALSE))</f>
        <v>@</v>
      </c>
      <c r="AD14" s="361"/>
      <c r="AE14" s="361"/>
      <c r="AF14" s="388" t="str">
        <f>IF(ISERROR(VLOOKUP($D14&amp;AF$4,申込確認シート!$E$1:$F$120,2,FALSE)),"@",VLOOKUP($D14&amp;AF$4,申込確認シート!$E$1:$F$120,2,FALSE))</f>
        <v>@</v>
      </c>
      <c r="AG14" s="385"/>
      <c r="AH14" s="386"/>
      <c r="AI14" s="361" t="str">
        <f>IF(ISERROR(VLOOKUP($D14&amp;AI$4,申込確認シート!$E$1:$F$120,2,FALSE)),"@",VLOOKUP($D14&amp;AI$4,申込確認シート!$E$1:$F$120,2,FALSE))</f>
        <v>@</v>
      </c>
      <c r="AJ14" s="361"/>
      <c r="AK14" s="361"/>
      <c r="AL14" s="361" t="str">
        <f>IF(ISERROR(VLOOKUP($D14&amp;AL$4,申込確認シート!$E$1:$F$120,2,FALSE)),"@",VLOOKUP($D14&amp;AL$4,申込確認シート!$E$1:$F$120,2,FALSE))</f>
        <v>@</v>
      </c>
      <c r="AM14" s="361"/>
      <c r="AN14" s="361"/>
      <c r="AO14" s="361" t="str">
        <f>IF(ISERROR(VLOOKUP($D14&amp;AO$4,申込確認シート!$E$1:$F$120,2,FALSE)),"@",VLOOKUP($D14&amp;AO$4,申込確認シート!$E$1:$F$120,2,FALSE))</f>
        <v>@</v>
      </c>
      <c r="AP14" s="361"/>
      <c r="AQ14" s="361"/>
      <c r="AR14" s="361" t="str">
        <f>IF(ISERROR(VLOOKUP($D14&amp;AR$4,申込確認シート!$E$1:$F$120,2,FALSE)),"@",VLOOKUP($D14&amp;AR$4,申込確認シート!$E$1:$F$120,2,FALSE))</f>
        <v>@</v>
      </c>
      <c r="AS14" s="361"/>
      <c r="AT14" s="361"/>
      <c r="AU14" s="361" t="str">
        <f>IF(ISERROR(VLOOKUP($D14&amp;AU$4,申込確認シート!$E$1:$F$120,2,FALSE)),"@",VLOOKUP($D14&amp;AU$4,申込確認シート!$E$1:$F$120,2,FALSE))</f>
        <v>@</v>
      </c>
      <c r="AV14" s="361"/>
      <c r="AW14" s="362"/>
      <c r="AX14" s="354">
        <f>COUNTIF(申込確認シート!$C$1:$C$120,D14)</f>
        <v>0</v>
      </c>
      <c r="AY14" s="354"/>
      <c r="AZ14" s="2"/>
    </row>
    <row r="15" spans="1:53" ht="9.75" customHeight="1">
      <c r="A15" s="427"/>
      <c r="B15" s="155">
        <v>11</v>
      </c>
      <c r="C15" s="148" t="str">
        <f t="shared" si="0"/>
        <v/>
      </c>
      <c r="D15" s="149" t="str">
        <f>IF(HLOOKUP(入力表!$E$4&amp;"男",入力表!$DB$11:$DJ$50,B15+4,FALSE)="*","",HLOOKUP(入力表!$E$4&amp;"男",入力表!$DB$11:$DJ$50,B15+4,FALSE))</f>
        <v>小男6年80mH</v>
      </c>
      <c r="E15" s="385" t="str">
        <f>IF(ISERROR(VLOOKUP($D15&amp;E$4,申込確認シート!$E$1:$F$120,2,FALSE)),"@",VLOOKUP($D15&amp;E$4,申込確認シート!$E$1:$F$120,2,FALSE))</f>
        <v>@</v>
      </c>
      <c r="F15" s="385"/>
      <c r="G15" s="386"/>
      <c r="H15" s="361" t="str">
        <f>IF(ISERROR(VLOOKUP($D15&amp;H$4,申込確認シート!$E$1:$F$120,2,FALSE)),"@",VLOOKUP($D15&amp;H$4,申込確認シート!$E$1:$F$120,2,FALSE))</f>
        <v>@</v>
      </c>
      <c r="I15" s="361"/>
      <c r="J15" s="361"/>
      <c r="K15" s="361" t="str">
        <f>IF(ISERROR(VLOOKUP($D15&amp;K$4,申込確認シート!$E$1:$F$120,2,FALSE)),"@",VLOOKUP($D15&amp;K$4,申込確認シート!$E$1:$F$120,2,FALSE))</f>
        <v>@</v>
      </c>
      <c r="L15" s="361"/>
      <c r="M15" s="361"/>
      <c r="N15" s="361" t="str">
        <f>IF(ISERROR(VLOOKUP($D15&amp;N$4,申込確認シート!$E$1:$F$120,2,FALSE)),"@",VLOOKUP($D15&amp;N$4,申込確認シート!$E$1:$F$120,2,FALSE))</f>
        <v>@</v>
      </c>
      <c r="O15" s="361"/>
      <c r="P15" s="361"/>
      <c r="Q15" s="361" t="str">
        <f>IF(ISERROR(VLOOKUP($D15&amp;Q$4,申込確認シート!$E$1:$F$120,2,FALSE)),"@",VLOOKUP($D15&amp;Q$4,申込確認シート!$E$1:$F$120,2,FALSE))</f>
        <v>@</v>
      </c>
      <c r="R15" s="361"/>
      <c r="S15" s="361"/>
      <c r="T15" s="361" t="str">
        <f>IF(ISERROR(VLOOKUP($D15&amp;T$4,申込確認シート!$E$1:$F$120,2,FALSE)),"@",VLOOKUP($D15&amp;T$4,申込確認シート!$E$1:$F$120,2,FALSE))</f>
        <v>@</v>
      </c>
      <c r="U15" s="361"/>
      <c r="V15" s="361"/>
      <c r="W15" s="361" t="str">
        <f>IF(ISERROR(VLOOKUP($D15&amp;W$4,申込確認シート!$E$1:$F$120,2,FALSE)),"@",VLOOKUP($D15&amp;W$4,申込確認シート!$E$1:$F$120,2,FALSE))</f>
        <v>@</v>
      </c>
      <c r="X15" s="361"/>
      <c r="Y15" s="361"/>
      <c r="Z15" s="361" t="str">
        <f>IF(ISERROR(VLOOKUP($D15&amp;Z$4,申込確認シート!$E$1:$F$120,2,FALSE)),"@",VLOOKUP($D15&amp;Z$4,申込確認シート!$E$1:$F$120,2,FALSE))</f>
        <v>@</v>
      </c>
      <c r="AA15" s="361"/>
      <c r="AB15" s="361"/>
      <c r="AC15" s="361" t="str">
        <f>IF(ISERROR(VLOOKUP($D15&amp;AC$4,申込確認シート!$E$1:$F$120,2,FALSE)),"@",VLOOKUP($D15&amp;AC$4,申込確認シート!$E$1:$F$120,2,FALSE))</f>
        <v>@</v>
      </c>
      <c r="AD15" s="361"/>
      <c r="AE15" s="361"/>
      <c r="AF15" s="388" t="str">
        <f>IF(ISERROR(VLOOKUP($D15&amp;AF$4,申込確認シート!$E$1:$F$120,2,FALSE)),"@",VLOOKUP($D15&amp;AF$4,申込確認シート!$E$1:$F$120,2,FALSE))</f>
        <v>@</v>
      </c>
      <c r="AG15" s="385"/>
      <c r="AH15" s="386"/>
      <c r="AI15" s="361" t="str">
        <f>IF(ISERROR(VLOOKUP($D15&amp;AI$4,申込確認シート!$E$1:$F$120,2,FALSE)),"@",VLOOKUP($D15&amp;AI$4,申込確認シート!$E$1:$F$120,2,FALSE))</f>
        <v>@</v>
      </c>
      <c r="AJ15" s="361"/>
      <c r="AK15" s="361"/>
      <c r="AL15" s="361" t="str">
        <f>IF(ISERROR(VLOOKUP($D15&amp;AL$4,申込確認シート!$E$1:$F$120,2,FALSE)),"@",VLOOKUP($D15&amp;AL$4,申込確認シート!$E$1:$F$120,2,FALSE))</f>
        <v>@</v>
      </c>
      <c r="AM15" s="361"/>
      <c r="AN15" s="361"/>
      <c r="AO15" s="361" t="str">
        <f>IF(ISERROR(VLOOKUP($D15&amp;AO$4,申込確認シート!$E$1:$F$120,2,FALSE)),"@",VLOOKUP($D15&amp;AO$4,申込確認シート!$E$1:$F$120,2,FALSE))</f>
        <v>@</v>
      </c>
      <c r="AP15" s="361"/>
      <c r="AQ15" s="361"/>
      <c r="AR15" s="361" t="str">
        <f>IF(ISERROR(VLOOKUP($D15&amp;AR$4,申込確認シート!$E$1:$F$120,2,FALSE)),"@",VLOOKUP($D15&amp;AR$4,申込確認シート!$E$1:$F$120,2,FALSE))</f>
        <v>@</v>
      </c>
      <c r="AS15" s="361"/>
      <c r="AT15" s="361"/>
      <c r="AU15" s="361" t="str">
        <f>IF(ISERROR(VLOOKUP($D15&amp;AU$4,申込確認シート!$E$1:$F$120,2,FALSE)),"@",VLOOKUP($D15&amp;AU$4,申込確認シート!$E$1:$F$120,2,FALSE))</f>
        <v>@</v>
      </c>
      <c r="AV15" s="361"/>
      <c r="AW15" s="362"/>
      <c r="AX15" s="354">
        <f>COUNTIF(申込確認シート!$C$1:$C$120,D15)</f>
        <v>0</v>
      </c>
      <c r="AY15" s="354"/>
      <c r="AZ15" s="2"/>
    </row>
    <row r="16" spans="1:53" ht="9.75" customHeight="1">
      <c r="A16" s="427"/>
      <c r="B16" s="155">
        <v>12</v>
      </c>
      <c r="C16" s="148" t="str">
        <f t="shared" si="0"/>
        <v/>
      </c>
      <c r="D16" s="149" t="str">
        <f>IF(HLOOKUP(入力表!$E$4&amp;"男",入力表!$DB$11:$DJ$50,B16+4,FALSE)="*","",HLOOKUP(入力表!$E$4&amp;"男",入力表!$DB$11:$DJ$50,B16+4,FALSE))</f>
        <v>小男5年80mH</v>
      </c>
      <c r="E16" s="385" t="str">
        <f>IF(ISERROR(VLOOKUP($D16&amp;E$4,申込確認シート!$E$1:$F$120,2,FALSE)),"@",VLOOKUP($D16&amp;E$4,申込確認シート!$E$1:$F$120,2,FALSE))</f>
        <v>@</v>
      </c>
      <c r="F16" s="385"/>
      <c r="G16" s="386"/>
      <c r="H16" s="361" t="str">
        <f>IF(ISERROR(VLOOKUP($D16&amp;H$4,申込確認シート!$E$1:$F$120,2,FALSE)),"@",VLOOKUP($D16&amp;H$4,申込確認シート!$E$1:$F$120,2,FALSE))</f>
        <v>@</v>
      </c>
      <c r="I16" s="361"/>
      <c r="J16" s="361"/>
      <c r="K16" s="361" t="str">
        <f>IF(ISERROR(VLOOKUP($D16&amp;K$4,申込確認シート!$E$1:$F$120,2,FALSE)),"@",VLOOKUP($D16&amp;K$4,申込確認シート!$E$1:$F$120,2,FALSE))</f>
        <v>@</v>
      </c>
      <c r="L16" s="361"/>
      <c r="M16" s="361"/>
      <c r="N16" s="361" t="str">
        <f>IF(ISERROR(VLOOKUP($D16&amp;N$4,申込確認シート!$E$1:$F$120,2,FALSE)),"@",VLOOKUP($D16&amp;N$4,申込確認シート!$E$1:$F$120,2,FALSE))</f>
        <v>@</v>
      </c>
      <c r="O16" s="361"/>
      <c r="P16" s="361"/>
      <c r="Q16" s="361" t="str">
        <f>IF(ISERROR(VLOOKUP($D16&amp;Q$4,申込確認シート!$E$1:$F$120,2,FALSE)),"@",VLOOKUP($D16&amp;Q$4,申込確認シート!$E$1:$F$120,2,FALSE))</f>
        <v>@</v>
      </c>
      <c r="R16" s="361"/>
      <c r="S16" s="361"/>
      <c r="T16" s="361" t="str">
        <f>IF(ISERROR(VLOOKUP($D16&amp;T$4,申込確認シート!$E$1:$F$120,2,FALSE)),"@",VLOOKUP($D16&amp;T$4,申込確認シート!$E$1:$F$120,2,FALSE))</f>
        <v>@</v>
      </c>
      <c r="U16" s="361"/>
      <c r="V16" s="361"/>
      <c r="W16" s="361" t="str">
        <f>IF(ISERROR(VLOOKUP($D16&amp;W$4,申込確認シート!$E$1:$F$120,2,FALSE)),"@",VLOOKUP($D16&amp;W$4,申込確認シート!$E$1:$F$120,2,FALSE))</f>
        <v>@</v>
      </c>
      <c r="X16" s="361"/>
      <c r="Y16" s="361"/>
      <c r="Z16" s="361" t="str">
        <f>IF(ISERROR(VLOOKUP($D16&amp;Z$4,申込確認シート!$E$1:$F$120,2,FALSE)),"@",VLOOKUP($D16&amp;Z$4,申込確認シート!$E$1:$F$120,2,FALSE))</f>
        <v>@</v>
      </c>
      <c r="AA16" s="361"/>
      <c r="AB16" s="361"/>
      <c r="AC16" s="361" t="str">
        <f>IF(ISERROR(VLOOKUP($D16&amp;AC$4,申込確認シート!$E$1:$F$120,2,FALSE)),"@",VLOOKUP($D16&amp;AC$4,申込確認シート!$E$1:$F$120,2,FALSE))</f>
        <v>@</v>
      </c>
      <c r="AD16" s="361"/>
      <c r="AE16" s="361"/>
      <c r="AF16" s="388" t="str">
        <f>IF(ISERROR(VLOOKUP($D16&amp;AF$4,申込確認シート!$E$1:$F$120,2,FALSE)),"@",VLOOKUP($D16&amp;AF$4,申込確認シート!$E$1:$F$120,2,FALSE))</f>
        <v>@</v>
      </c>
      <c r="AG16" s="385"/>
      <c r="AH16" s="386"/>
      <c r="AI16" s="361" t="str">
        <f>IF(ISERROR(VLOOKUP($D16&amp;AI$4,申込確認シート!$E$1:$F$120,2,FALSE)),"@",VLOOKUP($D16&amp;AI$4,申込確認シート!$E$1:$F$120,2,FALSE))</f>
        <v>@</v>
      </c>
      <c r="AJ16" s="361"/>
      <c r="AK16" s="361"/>
      <c r="AL16" s="361" t="str">
        <f>IF(ISERROR(VLOOKUP($D16&amp;AL$4,申込確認シート!$E$1:$F$120,2,FALSE)),"@",VLOOKUP($D16&amp;AL$4,申込確認シート!$E$1:$F$120,2,FALSE))</f>
        <v>@</v>
      </c>
      <c r="AM16" s="361"/>
      <c r="AN16" s="361"/>
      <c r="AO16" s="361" t="str">
        <f>IF(ISERROR(VLOOKUP($D16&amp;AO$4,申込確認シート!$E$1:$F$120,2,FALSE)),"@",VLOOKUP($D16&amp;AO$4,申込確認シート!$E$1:$F$120,2,FALSE))</f>
        <v>@</v>
      </c>
      <c r="AP16" s="361"/>
      <c r="AQ16" s="361"/>
      <c r="AR16" s="361" t="str">
        <f>IF(ISERROR(VLOOKUP($D16&amp;AR$4,申込確認シート!$E$1:$F$120,2,FALSE)),"@",VLOOKUP($D16&amp;AR$4,申込確認シート!$E$1:$F$120,2,FALSE))</f>
        <v>@</v>
      </c>
      <c r="AS16" s="361"/>
      <c r="AT16" s="361"/>
      <c r="AU16" s="361" t="str">
        <f>IF(ISERROR(VLOOKUP($D16&amp;AU$4,申込確認シート!$E$1:$F$120,2,FALSE)),"@",VLOOKUP($D16&amp;AU$4,申込確認シート!$E$1:$F$120,2,FALSE))</f>
        <v>@</v>
      </c>
      <c r="AV16" s="361"/>
      <c r="AW16" s="362"/>
      <c r="AX16" s="354">
        <f>COUNTIF(申込確認シート!$C$1:$C$120,D16)</f>
        <v>0</v>
      </c>
      <c r="AY16" s="354"/>
      <c r="AZ16" s="2"/>
    </row>
    <row r="17" spans="1:52" ht="9.75" customHeight="1">
      <c r="A17" s="427"/>
      <c r="B17" s="155">
        <v>13</v>
      </c>
      <c r="C17" s="148" t="str">
        <f t="shared" si="0"/>
        <v/>
      </c>
      <c r="D17" s="149" t="str">
        <f>IF(HLOOKUP(入力表!$E$4&amp;"男",入力表!$DB$11:$DJ$50,B17+4,FALSE)="*","",HLOOKUP(入力表!$E$4&amp;"男",入力表!$DB$11:$DJ$50,B17+4,FALSE))</f>
        <v>小男6年走高跳</v>
      </c>
      <c r="E17" s="385" t="str">
        <f>IF(ISERROR(VLOOKUP($D17&amp;E$4,申込確認シート!$E$1:$F$120,2,FALSE)),"@",VLOOKUP($D17&amp;E$4,申込確認シート!$E$1:$F$120,2,FALSE))</f>
        <v>@</v>
      </c>
      <c r="F17" s="385"/>
      <c r="G17" s="386"/>
      <c r="H17" s="361" t="str">
        <f>IF(ISERROR(VLOOKUP($D17&amp;H$4,申込確認シート!$E$1:$F$120,2,FALSE)),"@",VLOOKUP($D17&amp;H$4,申込確認シート!$E$1:$F$120,2,FALSE))</f>
        <v>@</v>
      </c>
      <c r="I17" s="361"/>
      <c r="J17" s="361"/>
      <c r="K17" s="361" t="str">
        <f>IF(ISERROR(VLOOKUP($D17&amp;K$4,申込確認シート!$E$1:$F$120,2,FALSE)),"@",VLOOKUP($D17&amp;K$4,申込確認シート!$E$1:$F$120,2,FALSE))</f>
        <v>@</v>
      </c>
      <c r="L17" s="361"/>
      <c r="M17" s="361"/>
      <c r="N17" s="361" t="str">
        <f>IF(ISERROR(VLOOKUP($D17&amp;N$4,申込確認シート!$E$1:$F$120,2,FALSE)),"@",VLOOKUP($D17&amp;N$4,申込確認シート!$E$1:$F$120,2,FALSE))</f>
        <v>@</v>
      </c>
      <c r="O17" s="361"/>
      <c r="P17" s="361"/>
      <c r="Q17" s="361" t="str">
        <f>IF(ISERROR(VLOOKUP($D17&amp;Q$4,申込確認シート!$E$1:$F$120,2,FALSE)),"@",VLOOKUP($D17&amp;Q$4,申込確認シート!$E$1:$F$120,2,FALSE))</f>
        <v>@</v>
      </c>
      <c r="R17" s="361"/>
      <c r="S17" s="361"/>
      <c r="T17" s="361" t="str">
        <f>IF(ISERROR(VLOOKUP($D17&amp;T$4,申込確認シート!$E$1:$F$120,2,FALSE)),"@",VLOOKUP($D17&amp;T$4,申込確認シート!$E$1:$F$120,2,FALSE))</f>
        <v>@</v>
      </c>
      <c r="U17" s="361"/>
      <c r="V17" s="361"/>
      <c r="W17" s="361" t="str">
        <f>IF(ISERROR(VLOOKUP($D17&amp;W$4,申込確認シート!$E$1:$F$120,2,FALSE)),"@",VLOOKUP($D17&amp;W$4,申込確認シート!$E$1:$F$120,2,FALSE))</f>
        <v>@</v>
      </c>
      <c r="X17" s="361"/>
      <c r="Y17" s="361"/>
      <c r="Z17" s="361" t="str">
        <f>IF(ISERROR(VLOOKUP($D17&amp;Z$4,申込確認シート!$E$1:$F$120,2,FALSE)),"@",VLOOKUP($D17&amp;Z$4,申込確認シート!$E$1:$F$120,2,FALSE))</f>
        <v>@</v>
      </c>
      <c r="AA17" s="361"/>
      <c r="AB17" s="361"/>
      <c r="AC17" s="361" t="str">
        <f>IF(ISERROR(VLOOKUP($D17&amp;AC$4,申込確認シート!$E$1:$F$120,2,FALSE)),"@",VLOOKUP($D17&amp;AC$4,申込確認シート!$E$1:$F$120,2,FALSE))</f>
        <v>@</v>
      </c>
      <c r="AD17" s="361"/>
      <c r="AE17" s="361"/>
      <c r="AF17" s="388" t="str">
        <f>IF(ISERROR(VLOOKUP($D17&amp;AF$4,申込確認シート!$E$1:$F$120,2,FALSE)),"@",VLOOKUP($D17&amp;AF$4,申込確認シート!$E$1:$F$120,2,FALSE))</f>
        <v>@</v>
      </c>
      <c r="AG17" s="385"/>
      <c r="AH17" s="386"/>
      <c r="AI17" s="361" t="str">
        <f>IF(ISERROR(VLOOKUP($D17&amp;AI$4,申込確認シート!$E$1:$F$120,2,FALSE)),"@",VLOOKUP($D17&amp;AI$4,申込確認シート!$E$1:$F$120,2,FALSE))</f>
        <v>@</v>
      </c>
      <c r="AJ17" s="361"/>
      <c r="AK17" s="361"/>
      <c r="AL17" s="361" t="str">
        <f>IF(ISERROR(VLOOKUP($D17&amp;AL$4,申込確認シート!$E$1:$F$120,2,FALSE)),"@",VLOOKUP($D17&amp;AL$4,申込確認シート!$E$1:$F$120,2,FALSE))</f>
        <v>@</v>
      </c>
      <c r="AM17" s="361"/>
      <c r="AN17" s="361"/>
      <c r="AO17" s="361" t="str">
        <f>IF(ISERROR(VLOOKUP($D17&amp;AO$4,申込確認シート!$E$1:$F$120,2,FALSE)),"@",VLOOKUP($D17&amp;AO$4,申込確認シート!$E$1:$F$120,2,FALSE))</f>
        <v>@</v>
      </c>
      <c r="AP17" s="361"/>
      <c r="AQ17" s="361"/>
      <c r="AR17" s="361" t="str">
        <f>IF(ISERROR(VLOOKUP($D17&amp;AR$4,申込確認シート!$E$1:$F$120,2,FALSE)),"@",VLOOKUP($D17&amp;AR$4,申込確認シート!$E$1:$F$120,2,FALSE))</f>
        <v>@</v>
      </c>
      <c r="AS17" s="361"/>
      <c r="AT17" s="361"/>
      <c r="AU17" s="361" t="str">
        <f>IF(ISERROR(VLOOKUP($D17&amp;AU$4,申込確認シート!$E$1:$F$120,2,FALSE)),"@",VLOOKUP($D17&amp;AU$4,申込確認シート!$E$1:$F$120,2,FALSE))</f>
        <v>@</v>
      </c>
      <c r="AV17" s="361"/>
      <c r="AW17" s="362"/>
      <c r="AX17" s="354">
        <f>COUNTIF(申込確認シート!$C$1:$C$120,D17)</f>
        <v>0</v>
      </c>
      <c r="AY17" s="354"/>
      <c r="AZ17" s="2"/>
    </row>
    <row r="18" spans="1:52" ht="9.75" customHeight="1">
      <c r="A18" s="427"/>
      <c r="B18" s="155">
        <v>14</v>
      </c>
      <c r="C18" s="148" t="str">
        <f t="shared" si="0"/>
        <v/>
      </c>
      <c r="D18" s="149" t="str">
        <f>IF(HLOOKUP(入力表!$E$4&amp;"男",入力表!$DB$11:$DJ$50,B18+4,FALSE)="*","",HLOOKUP(入力表!$E$4&amp;"男",入力表!$DB$11:$DJ$50,B18+4,FALSE))</f>
        <v>小男5年走高跳</v>
      </c>
      <c r="E18" s="385" t="str">
        <f>IF(ISERROR(VLOOKUP($D18&amp;E$4,申込確認シート!$E$1:$F$120,2,FALSE)),"@",VLOOKUP($D18&amp;E$4,申込確認シート!$E$1:$F$120,2,FALSE))</f>
        <v>@</v>
      </c>
      <c r="F18" s="385"/>
      <c r="G18" s="386"/>
      <c r="H18" s="361" t="str">
        <f>IF(ISERROR(VLOOKUP($D18&amp;H$4,申込確認シート!$E$1:$F$120,2,FALSE)),"@",VLOOKUP($D18&amp;H$4,申込確認シート!$E$1:$F$120,2,FALSE))</f>
        <v>@</v>
      </c>
      <c r="I18" s="361"/>
      <c r="J18" s="361"/>
      <c r="K18" s="361" t="str">
        <f>IF(ISERROR(VLOOKUP($D18&amp;K$4,申込確認シート!$E$1:$F$120,2,FALSE)),"@",VLOOKUP($D18&amp;K$4,申込確認シート!$E$1:$F$120,2,FALSE))</f>
        <v>@</v>
      </c>
      <c r="L18" s="361"/>
      <c r="M18" s="361"/>
      <c r="N18" s="361" t="str">
        <f>IF(ISERROR(VLOOKUP($D18&amp;N$4,申込確認シート!$E$1:$F$120,2,FALSE)),"@",VLOOKUP($D18&amp;N$4,申込確認シート!$E$1:$F$120,2,FALSE))</f>
        <v>@</v>
      </c>
      <c r="O18" s="361"/>
      <c r="P18" s="361"/>
      <c r="Q18" s="361" t="str">
        <f>IF(ISERROR(VLOOKUP($D18&amp;Q$4,申込確認シート!$E$1:$F$120,2,FALSE)),"@",VLOOKUP($D18&amp;Q$4,申込確認シート!$E$1:$F$120,2,FALSE))</f>
        <v>@</v>
      </c>
      <c r="R18" s="361"/>
      <c r="S18" s="361"/>
      <c r="T18" s="361" t="str">
        <f>IF(ISERROR(VLOOKUP($D18&amp;T$4,申込確認シート!$E$1:$F$120,2,FALSE)),"@",VLOOKUP($D18&amp;T$4,申込確認シート!$E$1:$F$120,2,FALSE))</f>
        <v>@</v>
      </c>
      <c r="U18" s="361"/>
      <c r="V18" s="361"/>
      <c r="W18" s="361" t="str">
        <f>IF(ISERROR(VLOOKUP($D18&amp;W$4,申込確認シート!$E$1:$F$120,2,FALSE)),"@",VLOOKUP($D18&amp;W$4,申込確認シート!$E$1:$F$120,2,FALSE))</f>
        <v>@</v>
      </c>
      <c r="X18" s="361"/>
      <c r="Y18" s="361"/>
      <c r="Z18" s="361" t="str">
        <f>IF(ISERROR(VLOOKUP($D18&amp;Z$4,申込確認シート!$E$1:$F$120,2,FALSE)),"@",VLOOKUP($D18&amp;Z$4,申込確認シート!$E$1:$F$120,2,FALSE))</f>
        <v>@</v>
      </c>
      <c r="AA18" s="361"/>
      <c r="AB18" s="361"/>
      <c r="AC18" s="361" t="str">
        <f>IF(ISERROR(VLOOKUP($D18&amp;AC$4,申込確認シート!$E$1:$F$120,2,FALSE)),"@",VLOOKUP($D18&amp;AC$4,申込確認シート!$E$1:$F$120,2,FALSE))</f>
        <v>@</v>
      </c>
      <c r="AD18" s="361"/>
      <c r="AE18" s="361"/>
      <c r="AF18" s="388" t="str">
        <f>IF(ISERROR(VLOOKUP($D18&amp;AF$4,申込確認シート!$E$1:$F$120,2,FALSE)),"@",VLOOKUP($D18&amp;AF$4,申込確認シート!$E$1:$F$120,2,FALSE))</f>
        <v>@</v>
      </c>
      <c r="AG18" s="385"/>
      <c r="AH18" s="386"/>
      <c r="AI18" s="361" t="str">
        <f>IF(ISERROR(VLOOKUP($D18&amp;AI$4,申込確認シート!$E$1:$F$120,2,FALSE)),"@",VLOOKUP($D18&amp;AI$4,申込確認シート!$E$1:$F$120,2,FALSE))</f>
        <v>@</v>
      </c>
      <c r="AJ18" s="361"/>
      <c r="AK18" s="361"/>
      <c r="AL18" s="361" t="str">
        <f>IF(ISERROR(VLOOKUP($D18&amp;AL$4,申込確認シート!$E$1:$F$120,2,FALSE)),"@",VLOOKUP($D18&amp;AL$4,申込確認シート!$E$1:$F$120,2,FALSE))</f>
        <v>@</v>
      </c>
      <c r="AM18" s="361"/>
      <c r="AN18" s="361"/>
      <c r="AO18" s="361" t="str">
        <f>IF(ISERROR(VLOOKUP($D18&amp;AO$4,申込確認シート!$E$1:$F$120,2,FALSE)),"@",VLOOKUP($D18&amp;AO$4,申込確認シート!$E$1:$F$120,2,FALSE))</f>
        <v>@</v>
      </c>
      <c r="AP18" s="361"/>
      <c r="AQ18" s="361"/>
      <c r="AR18" s="361" t="str">
        <f>IF(ISERROR(VLOOKUP($D18&amp;AR$4,申込確認シート!$E$1:$F$120,2,FALSE)),"@",VLOOKUP($D18&amp;AR$4,申込確認シート!$E$1:$F$120,2,FALSE))</f>
        <v>@</v>
      </c>
      <c r="AS18" s="361"/>
      <c r="AT18" s="361"/>
      <c r="AU18" s="361" t="str">
        <f>IF(ISERROR(VLOOKUP($D18&amp;AU$4,申込確認シート!$E$1:$F$120,2,FALSE)),"@",VLOOKUP($D18&amp;AU$4,申込確認シート!$E$1:$F$120,2,FALSE))</f>
        <v>@</v>
      </c>
      <c r="AV18" s="361"/>
      <c r="AW18" s="362"/>
      <c r="AX18" s="354">
        <f>COUNTIF(申込確認シート!$C$1:$C$120,D18)</f>
        <v>0</v>
      </c>
      <c r="AY18" s="354"/>
      <c r="AZ18" s="2"/>
    </row>
    <row r="19" spans="1:52" ht="9.75" customHeight="1">
      <c r="A19" s="427"/>
      <c r="B19" s="155">
        <v>15</v>
      </c>
      <c r="C19" s="148" t="str">
        <f t="shared" si="0"/>
        <v/>
      </c>
      <c r="D19" s="149" t="str">
        <f>IF(HLOOKUP(入力表!$E$4&amp;"男",入力表!$DB$11:$DJ$50,B19+4,FALSE)="*","",HLOOKUP(入力表!$E$4&amp;"男",入力表!$DB$11:$DJ$50,B19+4,FALSE))</f>
        <v>小男6年走幅跳</v>
      </c>
      <c r="E19" s="385" t="str">
        <f>IF(ISERROR(VLOOKUP($D19&amp;E$4,申込確認シート!$E$1:$F$120,2,FALSE)),"@",VLOOKUP($D19&amp;E$4,申込確認シート!$E$1:$F$120,2,FALSE))</f>
        <v>@</v>
      </c>
      <c r="F19" s="385"/>
      <c r="G19" s="386"/>
      <c r="H19" s="361" t="str">
        <f>IF(ISERROR(VLOOKUP($D19&amp;H$4,申込確認シート!$E$1:$F$120,2,FALSE)),"@",VLOOKUP($D19&amp;H$4,申込確認シート!$E$1:$F$120,2,FALSE))</f>
        <v>@</v>
      </c>
      <c r="I19" s="361"/>
      <c r="J19" s="361"/>
      <c r="K19" s="361" t="str">
        <f>IF(ISERROR(VLOOKUP($D19&amp;K$4,申込確認シート!$E$1:$F$120,2,FALSE)),"@",VLOOKUP($D19&amp;K$4,申込確認シート!$E$1:$F$120,2,FALSE))</f>
        <v>@</v>
      </c>
      <c r="L19" s="361"/>
      <c r="M19" s="361"/>
      <c r="N19" s="361" t="str">
        <f>IF(ISERROR(VLOOKUP($D19&amp;N$4,申込確認シート!$E$1:$F$120,2,FALSE)),"@",VLOOKUP($D19&amp;N$4,申込確認シート!$E$1:$F$120,2,FALSE))</f>
        <v>@</v>
      </c>
      <c r="O19" s="361"/>
      <c r="P19" s="361"/>
      <c r="Q19" s="361" t="str">
        <f>IF(ISERROR(VLOOKUP($D19&amp;Q$4,申込確認シート!$E$1:$F$120,2,FALSE)),"@",VLOOKUP($D19&amp;Q$4,申込確認シート!$E$1:$F$120,2,FALSE))</f>
        <v>@</v>
      </c>
      <c r="R19" s="361"/>
      <c r="S19" s="361"/>
      <c r="T19" s="361" t="str">
        <f>IF(ISERROR(VLOOKUP($D19&amp;T$4,申込確認シート!$E$1:$F$120,2,FALSE)),"@",VLOOKUP($D19&amp;T$4,申込確認シート!$E$1:$F$120,2,FALSE))</f>
        <v>@</v>
      </c>
      <c r="U19" s="361"/>
      <c r="V19" s="361"/>
      <c r="W19" s="361" t="str">
        <f>IF(ISERROR(VLOOKUP($D19&amp;W$4,申込確認シート!$E$1:$F$120,2,FALSE)),"@",VLOOKUP($D19&amp;W$4,申込確認シート!$E$1:$F$120,2,FALSE))</f>
        <v>@</v>
      </c>
      <c r="X19" s="361"/>
      <c r="Y19" s="361"/>
      <c r="Z19" s="361" t="str">
        <f>IF(ISERROR(VLOOKUP($D19&amp;Z$4,申込確認シート!$E$1:$F$120,2,FALSE)),"@",VLOOKUP($D19&amp;Z$4,申込確認シート!$E$1:$F$120,2,FALSE))</f>
        <v>@</v>
      </c>
      <c r="AA19" s="361"/>
      <c r="AB19" s="361"/>
      <c r="AC19" s="361" t="str">
        <f>IF(ISERROR(VLOOKUP($D19&amp;AC$4,申込確認シート!$E$1:$F$120,2,FALSE)),"@",VLOOKUP($D19&amp;AC$4,申込確認シート!$E$1:$F$120,2,FALSE))</f>
        <v>@</v>
      </c>
      <c r="AD19" s="361"/>
      <c r="AE19" s="361"/>
      <c r="AF19" s="388" t="str">
        <f>IF(ISERROR(VLOOKUP($D19&amp;AF$4,申込確認シート!$E$1:$F$120,2,FALSE)),"@",VLOOKUP($D19&amp;AF$4,申込確認シート!$E$1:$F$120,2,FALSE))</f>
        <v>@</v>
      </c>
      <c r="AG19" s="385"/>
      <c r="AH19" s="386"/>
      <c r="AI19" s="361" t="str">
        <f>IF(ISERROR(VLOOKUP($D19&amp;AI$4,申込確認シート!$E$1:$F$120,2,FALSE)),"@",VLOOKUP($D19&amp;AI$4,申込確認シート!$E$1:$F$120,2,FALSE))</f>
        <v>@</v>
      </c>
      <c r="AJ19" s="361"/>
      <c r="AK19" s="361"/>
      <c r="AL19" s="361" t="str">
        <f>IF(ISERROR(VLOOKUP($D19&amp;AL$4,申込確認シート!$E$1:$F$120,2,FALSE)),"@",VLOOKUP($D19&amp;AL$4,申込確認シート!$E$1:$F$120,2,FALSE))</f>
        <v>@</v>
      </c>
      <c r="AM19" s="361"/>
      <c r="AN19" s="361"/>
      <c r="AO19" s="361" t="str">
        <f>IF(ISERROR(VLOOKUP($D19&amp;AO$4,申込確認シート!$E$1:$F$120,2,FALSE)),"@",VLOOKUP($D19&amp;AO$4,申込確認シート!$E$1:$F$120,2,FALSE))</f>
        <v>@</v>
      </c>
      <c r="AP19" s="361"/>
      <c r="AQ19" s="361"/>
      <c r="AR19" s="361" t="str">
        <f>IF(ISERROR(VLOOKUP($D19&amp;AR$4,申込確認シート!$E$1:$F$120,2,FALSE)),"@",VLOOKUP($D19&amp;AR$4,申込確認シート!$E$1:$F$120,2,FALSE))</f>
        <v>@</v>
      </c>
      <c r="AS19" s="361"/>
      <c r="AT19" s="361"/>
      <c r="AU19" s="361" t="str">
        <f>IF(ISERROR(VLOOKUP($D19&amp;AU$4,申込確認シート!$E$1:$F$120,2,FALSE)),"@",VLOOKUP($D19&amp;AU$4,申込確認シート!$E$1:$F$120,2,FALSE))</f>
        <v>@</v>
      </c>
      <c r="AV19" s="361"/>
      <c r="AW19" s="362"/>
      <c r="AX19" s="354">
        <f>COUNTIF(申込確認シート!$C$1:$C$120,D19)</f>
        <v>0</v>
      </c>
      <c r="AY19" s="354"/>
      <c r="AZ19" s="2"/>
    </row>
    <row r="20" spans="1:52" ht="9.75" customHeight="1">
      <c r="A20" s="427"/>
      <c r="B20" s="155">
        <v>16</v>
      </c>
      <c r="C20" s="148" t="str">
        <f t="shared" si="0"/>
        <v/>
      </c>
      <c r="D20" s="149" t="str">
        <f>IF(HLOOKUP(入力表!$E$4&amp;"男",入力表!$DB$11:$DJ$50,B20+4,FALSE)="*","",HLOOKUP(入力表!$E$4&amp;"男",入力表!$DB$11:$DJ$50,B20+4,FALSE))</f>
        <v>小男5年走幅跳</v>
      </c>
      <c r="E20" s="385" t="str">
        <f>IF(ISERROR(VLOOKUP($D20&amp;E$4,申込確認シート!$E$1:$F$120,2,FALSE)),"@",VLOOKUP($D20&amp;E$4,申込確認シート!$E$1:$F$120,2,FALSE))</f>
        <v>@</v>
      </c>
      <c r="F20" s="385"/>
      <c r="G20" s="386"/>
      <c r="H20" s="361" t="str">
        <f>IF(ISERROR(VLOOKUP($D20&amp;H$4,申込確認シート!$E$1:$F$120,2,FALSE)),"@",VLOOKUP($D20&amp;H$4,申込確認シート!$E$1:$F$120,2,FALSE))</f>
        <v>@</v>
      </c>
      <c r="I20" s="361"/>
      <c r="J20" s="361"/>
      <c r="K20" s="361" t="str">
        <f>IF(ISERROR(VLOOKUP($D20&amp;K$4,申込確認シート!$E$1:$F$120,2,FALSE)),"@",VLOOKUP($D20&amp;K$4,申込確認シート!$E$1:$F$120,2,FALSE))</f>
        <v>@</v>
      </c>
      <c r="L20" s="361"/>
      <c r="M20" s="361"/>
      <c r="N20" s="361" t="str">
        <f>IF(ISERROR(VLOOKUP($D20&amp;N$4,申込確認シート!$E$1:$F$120,2,FALSE)),"@",VLOOKUP($D20&amp;N$4,申込確認シート!$E$1:$F$120,2,FALSE))</f>
        <v>@</v>
      </c>
      <c r="O20" s="361"/>
      <c r="P20" s="361"/>
      <c r="Q20" s="361" t="str">
        <f>IF(ISERROR(VLOOKUP($D20&amp;Q$4,申込確認シート!$E$1:$F$120,2,FALSE)),"@",VLOOKUP($D20&amp;Q$4,申込確認シート!$E$1:$F$120,2,FALSE))</f>
        <v>@</v>
      </c>
      <c r="R20" s="361"/>
      <c r="S20" s="361"/>
      <c r="T20" s="361" t="str">
        <f>IF(ISERROR(VLOOKUP($D20&amp;T$4,申込確認シート!$E$1:$F$120,2,FALSE)),"@",VLOOKUP($D20&amp;T$4,申込確認シート!$E$1:$F$120,2,FALSE))</f>
        <v>@</v>
      </c>
      <c r="U20" s="361"/>
      <c r="V20" s="361"/>
      <c r="W20" s="361" t="str">
        <f>IF(ISERROR(VLOOKUP($D20&amp;W$4,申込確認シート!$E$1:$F$120,2,FALSE)),"@",VLOOKUP($D20&amp;W$4,申込確認シート!$E$1:$F$120,2,FALSE))</f>
        <v>@</v>
      </c>
      <c r="X20" s="361"/>
      <c r="Y20" s="361"/>
      <c r="Z20" s="361" t="str">
        <f>IF(ISERROR(VLOOKUP($D20&amp;Z$4,申込確認シート!$E$1:$F$120,2,FALSE)),"@",VLOOKUP($D20&amp;Z$4,申込確認シート!$E$1:$F$120,2,FALSE))</f>
        <v>@</v>
      </c>
      <c r="AA20" s="361"/>
      <c r="AB20" s="361"/>
      <c r="AC20" s="361" t="str">
        <f>IF(ISERROR(VLOOKUP($D20&amp;AC$4,申込確認シート!$E$1:$F$120,2,FALSE)),"@",VLOOKUP($D20&amp;AC$4,申込確認シート!$E$1:$F$120,2,FALSE))</f>
        <v>@</v>
      </c>
      <c r="AD20" s="361"/>
      <c r="AE20" s="361"/>
      <c r="AF20" s="388" t="str">
        <f>IF(ISERROR(VLOOKUP($D20&amp;AF$4,申込確認シート!$E$1:$F$120,2,FALSE)),"@",VLOOKUP($D20&amp;AF$4,申込確認シート!$E$1:$F$120,2,FALSE))</f>
        <v>@</v>
      </c>
      <c r="AG20" s="385"/>
      <c r="AH20" s="386"/>
      <c r="AI20" s="361" t="str">
        <f>IF(ISERROR(VLOOKUP($D20&amp;AI$4,申込確認シート!$E$1:$F$120,2,FALSE)),"@",VLOOKUP($D20&amp;AI$4,申込確認シート!$E$1:$F$120,2,FALSE))</f>
        <v>@</v>
      </c>
      <c r="AJ20" s="361"/>
      <c r="AK20" s="361"/>
      <c r="AL20" s="361" t="str">
        <f>IF(ISERROR(VLOOKUP($D20&amp;AL$4,申込確認シート!$E$1:$F$120,2,FALSE)),"@",VLOOKUP($D20&amp;AL$4,申込確認シート!$E$1:$F$120,2,FALSE))</f>
        <v>@</v>
      </c>
      <c r="AM20" s="361"/>
      <c r="AN20" s="361"/>
      <c r="AO20" s="361" t="str">
        <f>IF(ISERROR(VLOOKUP($D20&amp;AO$4,申込確認シート!$E$1:$F$120,2,FALSE)),"@",VLOOKUP($D20&amp;AO$4,申込確認シート!$E$1:$F$120,2,FALSE))</f>
        <v>@</v>
      </c>
      <c r="AP20" s="361"/>
      <c r="AQ20" s="361"/>
      <c r="AR20" s="361" t="str">
        <f>IF(ISERROR(VLOOKUP($D20&amp;AR$4,申込確認シート!$E$1:$F$120,2,FALSE)),"@",VLOOKUP($D20&amp;AR$4,申込確認シート!$E$1:$F$120,2,FALSE))</f>
        <v>@</v>
      </c>
      <c r="AS20" s="361"/>
      <c r="AT20" s="361"/>
      <c r="AU20" s="361" t="str">
        <f>IF(ISERROR(VLOOKUP($D20&amp;AU$4,申込確認シート!$E$1:$F$120,2,FALSE)),"@",VLOOKUP($D20&amp;AU$4,申込確認シート!$E$1:$F$120,2,FALSE))</f>
        <v>@</v>
      </c>
      <c r="AV20" s="361"/>
      <c r="AW20" s="362"/>
      <c r="AX20" s="354">
        <f>COUNTIF(申込確認シート!$C$1:$C$120,D20)</f>
        <v>0</v>
      </c>
      <c r="AY20" s="354"/>
      <c r="AZ20" s="2"/>
    </row>
    <row r="21" spans="1:52" ht="9.75" customHeight="1">
      <c r="A21" s="427"/>
      <c r="B21" s="155">
        <v>17</v>
      </c>
      <c r="C21" s="148" t="str">
        <f t="shared" si="0"/>
        <v/>
      </c>
      <c r="D21" s="149" t="str">
        <f>IF(HLOOKUP(入力表!$E$4&amp;"男",入力表!$DB$11:$DJ$50,B21+4,FALSE)="*","",HLOOKUP(入力表!$E$4&amp;"男",入力表!$DB$11:$DJ$50,B21+4,FALSE))</f>
        <v>小男4年走幅跳</v>
      </c>
      <c r="E21" s="385" t="str">
        <f>IF(ISERROR(VLOOKUP($D21&amp;E$4,申込確認シート!$E$1:$F$120,2,FALSE)),"@",VLOOKUP($D21&amp;E$4,申込確認シート!$E$1:$F$120,2,FALSE))</f>
        <v>@</v>
      </c>
      <c r="F21" s="385"/>
      <c r="G21" s="386"/>
      <c r="H21" s="361" t="str">
        <f>IF(ISERROR(VLOOKUP($D21&amp;H$4,申込確認シート!$E$1:$F$120,2,FALSE)),"@",VLOOKUP($D21&amp;H$4,申込確認シート!$E$1:$F$120,2,FALSE))</f>
        <v>@</v>
      </c>
      <c r="I21" s="361"/>
      <c r="J21" s="361"/>
      <c r="K21" s="361" t="str">
        <f>IF(ISERROR(VLOOKUP($D21&amp;K$4,申込確認シート!$E$1:$F$120,2,FALSE)),"@",VLOOKUP($D21&amp;K$4,申込確認シート!$E$1:$F$120,2,FALSE))</f>
        <v>@</v>
      </c>
      <c r="L21" s="361"/>
      <c r="M21" s="361"/>
      <c r="N21" s="361" t="str">
        <f>IF(ISERROR(VLOOKUP($D21&amp;N$4,申込確認シート!$E$1:$F$120,2,FALSE)),"@",VLOOKUP($D21&amp;N$4,申込確認シート!$E$1:$F$120,2,FALSE))</f>
        <v>@</v>
      </c>
      <c r="O21" s="361"/>
      <c r="P21" s="361"/>
      <c r="Q21" s="361" t="str">
        <f>IF(ISERROR(VLOOKUP($D21&amp;Q$4,申込確認シート!$E$1:$F$120,2,FALSE)),"@",VLOOKUP($D21&amp;Q$4,申込確認シート!$E$1:$F$120,2,FALSE))</f>
        <v>@</v>
      </c>
      <c r="R21" s="361"/>
      <c r="S21" s="361"/>
      <c r="T21" s="361" t="str">
        <f>IF(ISERROR(VLOOKUP($D21&amp;T$4,申込確認シート!$E$1:$F$120,2,FALSE)),"@",VLOOKUP($D21&amp;T$4,申込確認シート!$E$1:$F$120,2,FALSE))</f>
        <v>@</v>
      </c>
      <c r="U21" s="361"/>
      <c r="V21" s="361"/>
      <c r="W21" s="361" t="str">
        <f>IF(ISERROR(VLOOKUP($D21&amp;W$4,申込確認シート!$E$1:$F$120,2,FALSE)),"@",VLOOKUP($D21&amp;W$4,申込確認シート!$E$1:$F$120,2,FALSE))</f>
        <v>@</v>
      </c>
      <c r="X21" s="361"/>
      <c r="Y21" s="361"/>
      <c r="Z21" s="361" t="str">
        <f>IF(ISERROR(VLOOKUP($D21&amp;Z$4,申込確認シート!$E$1:$F$120,2,FALSE)),"@",VLOOKUP($D21&amp;Z$4,申込確認シート!$E$1:$F$120,2,FALSE))</f>
        <v>@</v>
      </c>
      <c r="AA21" s="361"/>
      <c r="AB21" s="361"/>
      <c r="AC21" s="361" t="str">
        <f>IF(ISERROR(VLOOKUP($D21&amp;AC$4,申込確認シート!$E$1:$F$120,2,FALSE)),"@",VLOOKUP($D21&amp;AC$4,申込確認シート!$E$1:$F$120,2,FALSE))</f>
        <v>@</v>
      </c>
      <c r="AD21" s="361"/>
      <c r="AE21" s="361"/>
      <c r="AF21" s="388" t="str">
        <f>IF(ISERROR(VLOOKUP($D21&amp;AF$4,申込確認シート!$E$1:$F$120,2,FALSE)),"@",VLOOKUP($D21&amp;AF$4,申込確認シート!$E$1:$F$120,2,FALSE))</f>
        <v>@</v>
      </c>
      <c r="AG21" s="385"/>
      <c r="AH21" s="386"/>
      <c r="AI21" s="361" t="str">
        <f>IF(ISERROR(VLOOKUP($D21&amp;AI$4,申込確認シート!$E$1:$F$120,2,FALSE)),"@",VLOOKUP($D21&amp;AI$4,申込確認シート!$E$1:$F$120,2,FALSE))</f>
        <v>@</v>
      </c>
      <c r="AJ21" s="361"/>
      <c r="AK21" s="361"/>
      <c r="AL21" s="361" t="str">
        <f>IF(ISERROR(VLOOKUP($D21&amp;AL$4,申込確認シート!$E$1:$F$120,2,FALSE)),"@",VLOOKUP($D21&amp;AL$4,申込確認シート!$E$1:$F$120,2,FALSE))</f>
        <v>@</v>
      </c>
      <c r="AM21" s="361"/>
      <c r="AN21" s="361"/>
      <c r="AO21" s="361" t="str">
        <f>IF(ISERROR(VLOOKUP($D21&amp;AO$4,申込確認シート!$E$1:$F$120,2,FALSE)),"@",VLOOKUP($D21&amp;AO$4,申込確認シート!$E$1:$F$120,2,FALSE))</f>
        <v>@</v>
      </c>
      <c r="AP21" s="361"/>
      <c r="AQ21" s="361"/>
      <c r="AR21" s="361" t="str">
        <f>IF(ISERROR(VLOOKUP($D21&amp;AR$4,申込確認シート!$E$1:$F$120,2,FALSE)),"@",VLOOKUP($D21&amp;AR$4,申込確認シート!$E$1:$F$120,2,FALSE))</f>
        <v>@</v>
      </c>
      <c r="AS21" s="361"/>
      <c r="AT21" s="361"/>
      <c r="AU21" s="361" t="str">
        <f>IF(ISERROR(VLOOKUP($D21&amp;AU$4,申込確認シート!$E$1:$F$120,2,FALSE)),"@",VLOOKUP($D21&amp;AU$4,申込確認シート!$E$1:$F$120,2,FALSE))</f>
        <v>@</v>
      </c>
      <c r="AV21" s="361"/>
      <c r="AW21" s="362"/>
      <c r="AX21" s="354">
        <f>COUNTIF(申込確認シート!$C$1:$C$120,D21)</f>
        <v>0</v>
      </c>
      <c r="AY21" s="354"/>
      <c r="AZ21" s="2"/>
    </row>
    <row r="22" spans="1:52" ht="9.75" customHeight="1">
      <c r="A22" s="427"/>
      <c r="B22" s="155">
        <v>18</v>
      </c>
      <c r="C22" s="148" t="str">
        <f t="shared" si="0"/>
        <v/>
      </c>
      <c r="D22" s="149" t="str">
        <f>IF(HLOOKUP(入力表!$E$4&amp;"男",入力表!$DB$11:$DJ$50,B22+4,FALSE)="*","",HLOOKUP(入力表!$E$4&amp;"男",入力表!$DB$11:$DJ$50,B22+4,FALSE))</f>
        <v>小男6年砲丸</v>
      </c>
      <c r="E22" s="385" t="str">
        <f>IF(ISERROR(VLOOKUP($D22&amp;E$4,申込確認シート!$E$1:$F$120,2,FALSE)),"@",VLOOKUP($D22&amp;E$4,申込確認シート!$E$1:$F$120,2,FALSE))</f>
        <v>@</v>
      </c>
      <c r="F22" s="385"/>
      <c r="G22" s="386"/>
      <c r="H22" s="361" t="str">
        <f>IF(ISERROR(VLOOKUP($D22&amp;H$4,申込確認シート!$E$1:$F$120,2,FALSE)),"@",VLOOKUP($D22&amp;H$4,申込確認シート!$E$1:$F$120,2,FALSE))</f>
        <v>@</v>
      </c>
      <c r="I22" s="361"/>
      <c r="J22" s="361"/>
      <c r="K22" s="361" t="str">
        <f>IF(ISERROR(VLOOKUP($D22&amp;K$4,申込確認シート!$E$1:$F$120,2,FALSE)),"@",VLOOKUP($D22&amp;K$4,申込確認シート!$E$1:$F$120,2,FALSE))</f>
        <v>@</v>
      </c>
      <c r="L22" s="361"/>
      <c r="M22" s="361"/>
      <c r="N22" s="361" t="str">
        <f>IF(ISERROR(VLOOKUP($D22&amp;N$4,申込確認シート!$E$1:$F$120,2,FALSE)),"@",VLOOKUP($D22&amp;N$4,申込確認シート!$E$1:$F$120,2,FALSE))</f>
        <v>@</v>
      </c>
      <c r="O22" s="361"/>
      <c r="P22" s="361"/>
      <c r="Q22" s="361" t="str">
        <f>IF(ISERROR(VLOOKUP($D22&amp;Q$4,申込確認シート!$E$1:$F$120,2,FALSE)),"@",VLOOKUP($D22&amp;Q$4,申込確認シート!$E$1:$F$120,2,FALSE))</f>
        <v>@</v>
      </c>
      <c r="R22" s="361"/>
      <c r="S22" s="361"/>
      <c r="T22" s="361" t="str">
        <f>IF(ISERROR(VLOOKUP($D22&amp;T$4,申込確認シート!$E$1:$F$120,2,FALSE)),"@",VLOOKUP($D22&amp;T$4,申込確認シート!$E$1:$F$120,2,FALSE))</f>
        <v>@</v>
      </c>
      <c r="U22" s="361"/>
      <c r="V22" s="361"/>
      <c r="W22" s="361" t="str">
        <f>IF(ISERROR(VLOOKUP($D22&amp;W$4,申込確認シート!$E$1:$F$120,2,FALSE)),"@",VLOOKUP($D22&amp;W$4,申込確認シート!$E$1:$F$120,2,FALSE))</f>
        <v>@</v>
      </c>
      <c r="X22" s="361"/>
      <c r="Y22" s="361"/>
      <c r="Z22" s="361" t="str">
        <f>IF(ISERROR(VLOOKUP($D22&amp;Z$4,申込確認シート!$E$1:$F$120,2,FALSE)),"@",VLOOKUP($D22&amp;Z$4,申込確認シート!$E$1:$F$120,2,FALSE))</f>
        <v>@</v>
      </c>
      <c r="AA22" s="361"/>
      <c r="AB22" s="361"/>
      <c r="AC22" s="361" t="str">
        <f>IF(ISERROR(VLOOKUP($D22&amp;AC$4,申込確認シート!$E$1:$F$120,2,FALSE)),"@",VLOOKUP($D22&amp;AC$4,申込確認シート!$E$1:$F$120,2,FALSE))</f>
        <v>@</v>
      </c>
      <c r="AD22" s="361"/>
      <c r="AE22" s="361"/>
      <c r="AF22" s="388" t="str">
        <f>IF(ISERROR(VLOOKUP($D22&amp;AF$4,申込確認シート!$E$1:$F$120,2,FALSE)),"@",VLOOKUP($D22&amp;AF$4,申込確認シート!$E$1:$F$120,2,FALSE))</f>
        <v>@</v>
      </c>
      <c r="AG22" s="385"/>
      <c r="AH22" s="386"/>
      <c r="AI22" s="361" t="str">
        <f>IF(ISERROR(VLOOKUP($D22&amp;AI$4,申込確認シート!$E$1:$F$120,2,FALSE)),"@",VLOOKUP($D22&amp;AI$4,申込確認シート!$E$1:$F$120,2,FALSE))</f>
        <v>@</v>
      </c>
      <c r="AJ22" s="361"/>
      <c r="AK22" s="361"/>
      <c r="AL22" s="361" t="str">
        <f>IF(ISERROR(VLOOKUP($D22&amp;AL$4,申込確認シート!$E$1:$F$120,2,FALSE)),"@",VLOOKUP($D22&amp;AL$4,申込確認シート!$E$1:$F$120,2,FALSE))</f>
        <v>@</v>
      </c>
      <c r="AM22" s="361"/>
      <c r="AN22" s="361"/>
      <c r="AO22" s="361" t="str">
        <f>IF(ISERROR(VLOOKUP($D22&amp;AO$4,申込確認シート!$E$1:$F$120,2,FALSE)),"@",VLOOKUP($D22&amp;AO$4,申込確認シート!$E$1:$F$120,2,FALSE))</f>
        <v>@</v>
      </c>
      <c r="AP22" s="361"/>
      <c r="AQ22" s="361"/>
      <c r="AR22" s="361" t="str">
        <f>IF(ISERROR(VLOOKUP($D22&amp;AR$4,申込確認シート!$E$1:$F$120,2,FALSE)),"@",VLOOKUP($D22&amp;AR$4,申込確認シート!$E$1:$F$120,2,FALSE))</f>
        <v>@</v>
      </c>
      <c r="AS22" s="361"/>
      <c r="AT22" s="361"/>
      <c r="AU22" s="361" t="str">
        <f>IF(ISERROR(VLOOKUP($D22&amp;AU$4,申込確認シート!$E$1:$F$120,2,FALSE)),"@",VLOOKUP($D22&amp;AU$4,申込確認シート!$E$1:$F$120,2,FALSE))</f>
        <v>@</v>
      </c>
      <c r="AV22" s="361"/>
      <c r="AW22" s="362"/>
      <c r="AX22" s="354">
        <f>COUNTIF(申込確認シート!$C$1:$C$120,D22)</f>
        <v>0</v>
      </c>
      <c r="AY22" s="354"/>
      <c r="AZ22" s="2"/>
    </row>
    <row r="23" spans="1:52" ht="9.75" customHeight="1">
      <c r="A23" s="427"/>
      <c r="B23" s="155">
        <v>19</v>
      </c>
      <c r="C23" s="148" t="str">
        <f t="shared" si="0"/>
        <v/>
      </c>
      <c r="D23" s="149" t="str">
        <f>IF(HLOOKUP(入力表!$E$4&amp;"男",入力表!$DB$11:$DJ$50,B23+4,FALSE)="*","",HLOOKUP(入力表!$E$4&amp;"男",入力表!$DB$11:$DJ$50,B23+4,FALSE))</f>
        <v>小男6年ｼﾞｬﾍﾞﾘｯｸﾎﾞｰﾙ</v>
      </c>
      <c r="E23" s="385" t="str">
        <f>IF(ISERROR(VLOOKUP($D23&amp;E$4,申込確認シート!$E$1:$F$120,2,FALSE)),"@",VLOOKUP($D23&amp;E$4,申込確認シート!$E$1:$F$120,2,FALSE))</f>
        <v>@</v>
      </c>
      <c r="F23" s="385"/>
      <c r="G23" s="386"/>
      <c r="H23" s="361" t="str">
        <f>IF(ISERROR(VLOOKUP($D23&amp;H$4,申込確認シート!$E$1:$F$120,2,FALSE)),"@",VLOOKUP($D23&amp;H$4,申込確認シート!$E$1:$F$120,2,FALSE))</f>
        <v>@</v>
      </c>
      <c r="I23" s="361"/>
      <c r="J23" s="361"/>
      <c r="K23" s="361" t="str">
        <f>IF(ISERROR(VLOOKUP($D23&amp;K$4,申込確認シート!$E$1:$F$120,2,FALSE)),"@",VLOOKUP($D23&amp;K$4,申込確認シート!$E$1:$F$120,2,FALSE))</f>
        <v>@</v>
      </c>
      <c r="L23" s="361"/>
      <c r="M23" s="361"/>
      <c r="N23" s="361" t="str">
        <f>IF(ISERROR(VLOOKUP($D23&amp;N$4,申込確認シート!$E$1:$F$120,2,FALSE)),"@",VLOOKUP($D23&amp;N$4,申込確認シート!$E$1:$F$120,2,FALSE))</f>
        <v>@</v>
      </c>
      <c r="O23" s="361"/>
      <c r="P23" s="361"/>
      <c r="Q23" s="361" t="str">
        <f>IF(ISERROR(VLOOKUP($D23&amp;Q$4,申込確認シート!$E$1:$F$120,2,FALSE)),"@",VLOOKUP($D23&amp;Q$4,申込確認シート!$E$1:$F$120,2,FALSE))</f>
        <v>@</v>
      </c>
      <c r="R23" s="361"/>
      <c r="S23" s="361"/>
      <c r="T23" s="361" t="str">
        <f>IF(ISERROR(VLOOKUP($D23&amp;T$4,申込確認シート!$E$1:$F$120,2,FALSE)),"@",VLOOKUP($D23&amp;T$4,申込確認シート!$E$1:$F$120,2,FALSE))</f>
        <v>@</v>
      </c>
      <c r="U23" s="361"/>
      <c r="V23" s="361"/>
      <c r="W23" s="361" t="str">
        <f>IF(ISERROR(VLOOKUP($D23&amp;W$4,申込確認シート!$E$1:$F$120,2,FALSE)),"@",VLOOKUP($D23&amp;W$4,申込確認シート!$E$1:$F$120,2,FALSE))</f>
        <v>@</v>
      </c>
      <c r="X23" s="361"/>
      <c r="Y23" s="361"/>
      <c r="Z23" s="361" t="str">
        <f>IF(ISERROR(VLOOKUP($D23&amp;Z$4,申込確認シート!$E$1:$F$120,2,FALSE)),"@",VLOOKUP($D23&amp;Z$4,申込確認シート!$E$1:$F$120,2,FALSE))</f>
        <v>@</v>
      </c>
      <c r="AA23" s="361"/>
      <c r="AB23" s="361"/>
      <c r="AC23" s="361" t="str">
        <f>IF(ISERROR(VLOOKUP($D23&amp;AC$4,申込確認シート!$E$1:$F$120,2,FALSE)),"@",VLOOKUP($D23&amp;AC$4,申込確認シート!$E$1:$F$120,2,FALSE))</f>
        <v>@</v>
      </c>
      <c r="AD23" s="361"/>
      <c r="AE23" s="361"/>
      <c r="AF23" s="388" t="str">
        <f>IF(ISERROR(VLOOKUP($D23&amp;AF$4,申込確認シート!$E$1:$F$120,2,FALSE)),"@",VLOOKUP($D23&amp;AF$4,申込確認シート!$E$1:$F$120,2,FALSE))</f>
        <v>@</v>
      </c>
      <c r="AG23" s="385"/>
      <c r="AH23" s="386"/>
      <c r="AI23" s="361" t="str">
        <f>IF(ISERROR(VLOOKUP($D23&amp;AI$4,申込確認シート!$E$1:$F$120,2,FALSE)),"@",VLOOKUP($D23&amp;AI$4,申込確認シート!$E$1:$F$120,2,FALSE))</f>
        <v>@</v>
      </c>
      <c r="AJ23" s="361"/>
      <c r="AK23" s="361"/>
      <c r="AL23" s="361" t="str">
        <f>IF(ISERROR(VLOOKUP($D23&amp;AL$4,申込確認シート!$E$1:$F$120,2,FALSE)),"@",VLOOKUP($D23&amp;AL$4,申込確認シート!$E$1:$F$120,2,FALSE))</f>
        <v>@</v>
      </c>
      <c r="AM23" s="361"/>
      <c r="AN23" s="361"/>
      <c r="AO23" s="361" t="str">
        <f>IF(ISERROR(VLOOKUP($D23&amp;AO$4,申込確認シート!$E$1:$F$120,2,FALSE)),"@",VLOOKUP($D23&amp;AO$4,申込確認シート!$E$1:$F$120,2,FALSE))</f>
        <v>@</v>
      </c>
      <c r="AP23" s="361"/>
      <c r="AQ23" s="361"/>
      <c r="AR23" s="361" t="str">
        <f>IF(ISERROR(VLOOKUP($D23&amp;AR$4,申込確認シート!$E$1:$F$120,2,FALSE)),"@",VLOOKUP($D23&amp;AR$4,申込確認シート!$E$1:$F$120,2,FALSE))</f>
        <v>@</v>
      </c>
      <c r="AS23" s="361"/>
      <c r="AT23" s="361"/>
      <c r="AU23" s="361" t="str">
        <f>IF(ISERROR(VLOOKUP($D23&amp;AU$4,申込確認シート!$E$1:$F$120,2,FALSE)),"@",VLOOKUP($D23&amp;AU$4,申込確認シート!$E$1:$F$120,2,FALSE))</f>
        <v>@</v>
      </c>
      <c r="AV23" s="361"/>
      <c r="AW23" s="362"/>
      <c r="AX23" s="354">
        <f>COUNTIF(申込確認シート!$C$1:$C$120,D23)</f>
        <v>0</v>
      </c>
      <c r="AY23" s="354"/>
      <c r="AZ23" s="2"/>
    </row>
    <row r="24" spans="1:52" ht="9.75" customHeight="1">
      <c r="A24" s="427"/>
      <c r="B24" s="155">
        <v>20</v>
      </c>
      <c r="C24" s="148" t="str">
        <f t="shared" si="0"/>
        <v/>
      </c>
      <c r="D24" s="149" t="str">
        <f>IF(HLOOKUP(入力表!$E$4&amp;"男",入力表!$DB$11:$DJ$50,B24+4,FALSE)="*","",HLOOKUP(入力表!$E$4&amp;"男",入力表!$DB$11:$DJ$50,B24+4,FALSE))</f>
        <v>小男5年ｼﾞｬﾍﾞﾘｯｸﾎﾞｰﾙ</v>
      </c>
      <c r="E24" s="385" t="str">
        <f>IF(ISERROR(VLOOKUP($D24&amp;E$4,申込確認シート!$E$1:$F$120,2,FALSE)),"@",VLOOKUP($D24&amp;E$4,申込確認シート!$E$1:$F$120,2,FALSE))</f>
        <v>@</v>
      </c>
      <c r="F24" s="385"/>
      <c r="G24" s="386"/>
      <c r="H24" s="361" t="str">
        <f>IF(ISERROR(VLOOKUP($D24&amp;H$4,申込確認シート!$E$1:$F$120,2,FALSE)),"@",VLOOKUP($D24&amp;H$4,申込確認シート!$E$1:$F$120,2,FALSE))</f>
        <v>@</v>
      </c>
      <c r="I24" s="361"/>
      <c r="J24" s="361"/>
      <c r="K24" s="361" t="str">
        <f>IF(ISERROR(VLOOKUP($D24&amp;K$4,申込確認シート!$E$1:$F$120,2,FALSE)),"@",VLOOKUP($D24&amp;K$4,申込確認シート!$E$1:$F$120,2,FALSE))</f>
        <v>@</v>
      </c>
      <c r="L24" s="361"/>
      <c r="M24" s="361"/>
      <c r="N24" s="361" t="str">
        <f>IF(ISERROR(VLOOKUP($D24&amp;N$4,申込確認シート!$E$1:$F$120,2,FALSE)),"@",VLOOKUP($D24&amp;N$4,申込確認シート!$E$1:$F$120,2,FALSE))</f>
        <v>@</v>
      </c>
      <c r="O24" s="361"/>
      <c r="P24" s="361"/>
      <c r="Q24" s="361" t="str">
        <f>IF(ISERROR(VLOOKUP($D24&amp;Q$4,申込確認シート!$E$1:$F$120,2,FALSE)),"@",VLOOKUP($D24&amp;Q$4,申込確認シート!$E$1:$F$120,2,FALSE))</f>
        <v>@</v>
      </c>
      <c r="R24" s="361"/>
      <c r="S24" s="361"/>
      <c r="T24" s="361" t="str">
        <f>IF(ISERROR(VLOOKUP($D24&amp;T$4,申込確認シート!$E$1:$F$120,2,FALSE)),"@",VLOOKUP($D24&amp;T$4,申込確認シート!$E$1:$F$120,2,FALSE))</f>
        <v>@</v>
      </c>
      <c r="U24" s="361"/>
      <c r="V24" s="361"/>
      <c r="W24" s="361" t="str">
        <f>IF(ISERROR(VLOOKUP($D24&amp;W$4,申込確認シート!$E$1:$F$120,2,FALSE)),"@",VLOOKUP($D24&amp;W$4,申込確認シート!$E$1:$F$120,2,FALSE))</f>
        <v>@</v>
      </c>
      <c r="X24" s="361"/>
      <c r="Y24" s="361"/>
      <c r="Z24" s="361" t="str">
        <f>IF(ISERROR(VLOOKUP($D24&amp;Z$4,申込確認シート!$E$1:$F$120,2,FALSE)),"@",VLOOKUP($D24&amp;Z$4,申込確認シート!$E$1:$F$120,2,FALSE))</f>
        <v>@</v>
      </c>
      <c r="AA24" s="361"/>
      <c r="AB24" s="361"/>
      <c r="AC24" s="361" t="str">
        <f>IF(ISERROR(VLOOKUP($D24&amp;AC$4,申込確認シート!$E$1:$F$120,2,FALSE)),"@",VLOOKUP($D24&amp;AC$4,申込確認シート!$E$1:$F$120,2,FALSE))</f>
        <v>@</v>
      </c>
      <c r="AD24" s="361"/>
      <c r="AE24" s="361"/>
      <c r="AF24" s="388" t="str">
        <f>IF(ISERROR(VLOOKUP($D24&amp;AF$4,申込確認シート!$E$1:$F$120,2,FALSE)),"@",VLOOKUP($D24&amp;AF$4,申込確認シート!$E$1:$F$120,2,FALSE))</f>
        <v>@</v>
      </c>
      <c r="AG24" s="385"/>
      <c r="AH24" s="386"/>
      <c r="AI24" s="361" t="str">
        <f>IF(ISERROR(VLOOKUP($D24&amp;AI$4,申込確認シート!$E$1:$F$120,2,FALSE)),"@",VLOOKUP($D24&amp;AI$4,申込確認シート!$E$1:$F$120,2,FALSE))</f>
        <v>@</v>
      </c>
      <c r="AJ24" s="361"/>
      <c r="AK24" s="361"/>
      <c r="AL24" s="361" t="str">
        <f>IF(ISERROR(VLOOKUP($D24&amp;AL$4,申込確認シート!$E$1:$F$120,2,FALSE)),"@",VLOOKUP($D24&amp;AL$4,申込確認シート!$E$1:$F$120,2,FALSE))</f>
        <v>@</v>
      </c>
      <c r="AM24" s="361"/>
      <c r="AN24" s="361"/>
      <c r="AO24" s="361" t="str">
        <f>IF(ISERROR(VLOOKUP($D24&amp;AO$4,申込確認シート!$E$1:$F$120,2,FALSE)),"@",VLOOKUP($D24&amp;AO$4,申込確認シート!$E$1:$F$120,2,FALSE))</f>
        <v>@</v>
      </c>
      <c r="AP24" s="361"/>
      <c r="AQ24" s="361"/>
      <c r="AR24" s="361" t="str">
        <f>IF(ISERROR(VLOOKUP($D24&amp;AR$4,申込確認シート!$E$1:$F$120,2,FALSE)),"@",VLOOKUP($D24&amp;AR$4,申込確認シート!$E$1:$F$120,2,FALSE))</f>
        <v>@</v>
      </c>
      <c r="AS24" s="361"/>
      <c r="AT24" s="361"/>
      <c r="AU24" s="361" t="str">
        <f>IF(ISERROR(VLOOKUP($D24&amp;AU$4,申込確認シート!$E$1:$F$120,2,FALSE)),"@",VLOOKUP($D24&amp;AU$4,申込確認シート!$E$1:$F$120,2,FALSE))</f>
        <v>@</v>
      </c>
      <c r="AV24" s="361"/>
      <c r="AW24" s="362"/>
      <c r="AX24" s="354">
        <f>COUNTIF(申込確認シート!$C$1:$C$120,D24)</f>
        <v>0</v>
      </c>
      <c r="AY24" s="354"/>
      <c r="AZ24" s="2"/>
    </row>
    <row r="25" spans="1:52" ht="9.75" customHeight="1">
      <c r="A25" s="427"/>
      <c r="B25" s="155">
        <v>21</v>
      </c>
      <c r="C25" s="148" t="str">
        <f t="shared" si="0"/>
        <v/>
      </c>
      <c r="D25" s="149" t="str">
        <f>IF(HLOOKUP(入力表!$E$4&amp;"男",入力表!$DB$11:$DJ$50,B25+4,FALSE)="*","",HLOOKUP(入力表!$E$4&amp;"男",入力表!$DB$11:$DJ$50,B25+4,FALSE))</f>
        <v>小男4年ｼﾞｬﾍﾞﾘｯｸﾎﾞｰﾙ</v>
      </c>
      <c r="E25" s="385" t="str">
        <f>IF(ISERROR(VLOOKUP($D25&amp;E$4,申込確認シート!$E$1:$F$120,2,FALSE)),"@",VLOOKUP($D25&amp;E$4,申込確認シート!$E$1:$F$120,2,FALSE))</f>
        <v>@</v>
      </c>
      <c r="F25" s="385"/>
      <c r="G25" s="386"/>
      <c r="H25" s="361" t="str">
        <f>IF(ISERROR(VLOOKUP($D25&amp;H$4,申込確認シート!$E$1:$F$120,2,FALSE)),"@",VLOOKUP($D25&amp;H$4,申込確認シート!$E$1:$F$120,2,FALSE))</f>
        <v>@</v>
      </c>
      <c r="I25" s="361"/>
      <c r="J25" s="361"/>
      <c r="K25" s="361" t="str">
        <f>IF(ISERROR(VLOOKUP($D25&amp;K$4,申込確認シート!$E$1:$F$120,2,FALSE)),"@",VLOOKUP($D25&amp;K$4,申込確認シート!$E$1:$F$120,2,FALSE))</f>
        <v>@</v>
      </c>
      <c r="L25" s="361"/>
      <c r="M25" s="361"/>
      <c r="N25" s="361" t="str">
        <f>IF(ISERROR(VLOOKUP($D25&amp;N$4,申込確認シート!$E$1:$F$120,2,FALSE)),"@",VLOOKUP($D25&amp;N$4,申込確認シート!$E$1:$F$120,2,FALSE))</f>
        <v>@</v>
      </c>
      <c r="O25" s="361"/>
      <c r="P25" s="361"/>
      <c r="Q25" s="361" t="str">
        <f>IF(ISERROR(VLOOKUP($D25&amp;Q$4,申込確認シート!$E$1:$F$120,2,FALSE)),"@",VLOOKUP($D25&amp;Q$4,申込確認シート!$E$1:$F$120,2,FALSE))</f>
        <v>@</v>
      </c>
      <c r="R25" s="361"/>
      <c r="S25" s="361"/>
      <c r="T25" s="361" t="str">
        <f>IF(ISERROR(VLOOKUP($D25&amp;T$4,申込確認シート!$E$1:$F$120,2,FALSE)),"@",VLOOKUP($D25&amp;T$4,申込確認シート!$E$1:$F$120,2,FALSE))</f>
        <v>@</v>
      </c>
      <c r="U25" s="361"/>
      <c r="V25" s="361"/>
      <c r="W25" s="361" t="str">
        <f>IF(ISERROR(VLOOKUP($D25&amp;W$4,申込確認シート!$E$1:$F$120,2,FALSE)),"@",VLOOKUP($D25&amp;W$4,申込確認シート!$E$1:$F$120,2,FALSE))</f>
        <v>@</v>
      </c>
      <c r="X25" s="361"/>
      <c r="Y25" s="361"/>
      <c r="Z25" s="361" t="str">
        <f>IF(ISERROR(VLOOKUP($D25&amp;Z$4,申込確認シート!$E$1:$F$120,2,FALSE)),"@",VLOOKUP($D25&amp;Z$4,申込確認シート!$E$1:$F$120,2,FALSE))</f>
        <v>@</v>
      </c>
      <c r="AA25" s="361"/>
      <c r="AB25" s="361"/>
      <c r="AC25" s="361" t="str">
        <f>IF(ISERROR(VLOOKUP($D25&amp;AC$4,申込確認シート!$E$1:$F$120,2,FALSE)),"@",VLOOKUP($D25&amp;AC$4,申込確認シート!$E$1:$F$120,2,FALSE))</f>
        <v>@</v>
      </c>
      <c r="AD25" s="361"/>
      <c r="AE25" s="361"/>
      <c r="AF25" s="388" t="str">
        <f>IF(ISERROR(VLOOKUP($D25&amp;AF$4,申込確認シート!$E$1:$F$120,2,FALSE)),"@",VLOOKUP($D25&amp;AF$4,申込確認シート!$E$1:$F$120,2,FALSE))</f>
        <v>@</v>
      </c>
      <c r="AG25" s="385"/>
      <c r="AH25" s="386"/>
      <c r="AI25" s="361" t="str">
        <f>IF(ISERROR(VLOOKUP($D25&amp;AI$4,申込確認シート!$E$1:$F$120,2,FALSE)),"@",VLOOKUP($D25&amp;AI$4,申込確認シート!$E$1:$F$120,2,FALSE))</f>
        <v>@</v>
      </c>
      <c r="AJ25" s="361"/>
      <c r="AK25" s="361"/>
      <c r="AL25" s="361" t="str">
        <f>IF(ISERROR(VLOOKUP($D25&amp;AL$4,申込確認シート!$E$1:$F$120,2,FALSE)),"@",VLOOKUP($D25&amp;AL$4,申込確認シート!$E$1:$F$120,2,FALSE))</f>
        <v>@</v>
      </c>
      <c r="AM25" s="361"/>
      <c r="AN25" s="361"/>
      <c r="AO25" s="361" t="str">
        <f>IF(ISERROR(VLOOKUP($D25&amp;AO$4,申込確認シート!$E$1:$F$120,2,FALSE)),"@",VLOOKUP($D25&amp;AO$4,申込確認シート!$E$1:$F$120,2,FALSE))</f>
        <v>@</v>
      </c>
      <c r="AP25" s="361"/>
      <c r="AQ25" s="361"/>
      <c r="AR25" s="361" t="str">
        <f>IF(ISERROR(VLOOKUP($D25&amp;AR$4,申込確認シート!$E$1:$F$120,2,FALSE)),"@",VLOOKUP($D25&amp;AR$4,申込確認シート!$E$1:$F$120,2,FALSE))</f>
        <v>@</v>
      </c>
      <c r="AS25" s="361"/>
      <c r="AT25" s="361"/>
      <c r="AU25" s="361" t="str">
        <f>IF(ISERROR(VLOOKUP($D25&amp;AU$4,申込確認シート!$E$1:$F$120,2,FALSE)),"@",VLOOKUP($D25&amp;AU$4,申込確認シート!$E$1:$F$120,2,FALSE))</f>
        <v>@</v>
      </c>
      <c r="AV25" s="361"/>
      <c r="AW25" s="362"/>
      <c r="AX25" s="354">
        <f>COUNTIF(申込確認シート!$C$1:$C$120,D25)</f>
        <v>0</v>
      </c>
      <c r="AY25" s="354"/>
      <c r="AZ25" s="2"/>
    </row>
    <row r="26" spans="1:52" ht="9.75" customHeight="1">
      <c r="A26" s="427"/>
      <c r="B26" s="155">
        <v>22</v>
      </c>
      <c r="C26" s="148" t="str">
        <f t="shared" si="0"/>
        <v/>
      </c>
      <c r="D26" s="149" t="str">
        <f>IF(HLOOKUP(入力表!$E$4&amp;"男",入力表!$DB$11:$DJ$50,B26+4,FALSE)="*","",HLOOKUP(入力表!$E$4&amp;"男",入力表!$DB$11:$DJ$50,B26+4,FALSE))</f>
        <v/>
      </c>
      <c r="E26" s="385" t="str">
        <f>IF(ISERROR(VLOOKUP($D26&amp;E$4,申込確認シート!$E$1:$F$120,2,FALSE)),"@",VLOOKUP($D26&amp;E$4,申込確認シート!$E$1:$F$120,2,FALSE))</f>
        <v>@</v>
      </c>
      <c r="F26" s="385"/>
      <c r="G26" s="386"/>
      <c r="H26" s="361" t="str">
        <f>IF(ISERROR(VLOOKUP($D26&amp;H$4,申込確認シート!$E$1:$F$120,2,FALSE)),"@",VLOOKUP($D26&amp;H$4,申込確認シート!$E$1:$F$120,2,FALSE))</f>
        <v>@</v>
      </c>
      <c r="I26" s="361"/>
      <c r="J26" s="361"/>
      <c r="K26" s="361" t="str">
        <f>IF(ISERROR(VLOOKUP($D26&amp;K$4,申込確認シート!$E$1:$F$120,2,FALSE)),"@",VLOOKUP($D26&amp;K$4,申込確認シート!$E$1:$F$120,2,FALSE))</f>
        <v>@</v>
      </c>
      <c r="L26" s="361"/>
      <c r="M26" s="361"/>
      <c r="N26" s="361" t="str">
        <f>IF(ISERROR(VLOOKUP($D26&amp;N$4,申込確認シート!$E$1:$F$120,2,FALSE)),"@",VLOOKUP($D26&amp;N$4,申込確認シート!$E$1:$F$120,2,FALSE))</f>
        <v>@</v>
      </c>
      <c r="O26" s="361"/>
      <c r="P26" s="361"/>
      <c r="Q26" s="361" t="str">
        <f>IF(ISERROR(VLOOKUP($D26&amp;Q$4,申込確認シート!$E$1:$F$120,2,FALSE)),"@",VLOOKUP($D26&amp;Q$4,申込確認シート!$E$1:$F$120,2,FALSE))</f>
        <v>@</v>
      </c>
      <c r="R26" s="361"/>
      <c r="S26" s="361"/>
      <c r="T26" s="361" t="str">
        <f>IF(ISERROR(VLOOKUP($D26&amp;T$4,申込確認シート!$E$1:$F$120,2,FALSE)),"@",VLOOKUP($D26&amp;T$4,申込確認シート!$E$1:$F$120,2,FALSE))</f>
        <v>@</v>
      </c>
      <c r="U26" s="361"/>
      <c r="V26" s="361"/>
      <c r="W26" s="361" t="str">
        <f>IF(ISERROR(VLOOKUP($D26&amp;W$4,申込確認シート!$E$1:$F$120,2,FALSE)),"@",VLOOKUP($D26&amp;W$4,申込確認シート!$E$1:$F$120,2,FALSE))</f>
        <v>@</v>
      </c>
      <c r="X26" s="361"/>
      <c r="Y26" s="361"/>
      <c r="Z26" s="361" t="str">
        <f>IF(ISERROR(VLOOKUP($D26&amp;Z$4,申込確認シート!$E$1:$F$120,2,FALSE)),"@",VLOOKUP($D26&amp;Z$4,申込確認シート!$E$1:$F$120,2,FALSE))</f>
        <v>@</v>
      </c>
      <c r="AA26" s="361"/>
      <c r="AB26" s="361"/>
      <c r="AC26" s="361" t="str">
        <f>IF(ISERROR(VLOOKUP($D26&amp;AC$4,申込確認シート!$E$1:$F$120,2,FALSE)),"@",VLOOKUP($D26&amp;AC$4,申込確認シート!$E$1:$F$120,2,FALSE))</f>
        <v>@</v>
      </c>
      <c r="AD26" s="361"/>
      <c r="AE26" s="361"/>
      <c r="AF26" s="388" t="str">
        <f>IF(ISERROR(VLOOKUP($D26&amp;AF$4,申込確認シート!$E$1:$F$120,2,FALSE)),"@",VLOOKUP($D26&amp;AF$4,申込確認シート!$E$1:$F$120,2,FALSE))</f>
        <v>@</v>
      </c>
      <c r="AG26" s="385"/>
      <c r="AH26" s="386"/>
      <c r="AI26" s="361" t="str">
        <f>IF(ISERROR(VLOOKUP($D26&amp;AI$4,申込確認シート!$E$1:$F$120,2,FALSE)),"@",VLOOKUP($D26&amp;AI$4,申込確認シート!$E$1:$F$120,2,FALSE))</f>
        <v>@</v>
      </c>
      <c r="AJ26" s="361"/>
      <c r="AK26" s="361"/>
      <c r="AL26" s="361" t="str">
        <f>IF(ISERROR(VLOOKUP($D26&amp;AL$4,申込確認シート!$E$1:$F$120,2,FALSE)),"@",VLOOKUP($D26&amp;AL$4,申込確認シート!$E$1:$F$120,2,FALSE))</f>
        <v>@</v>
      </c>
      <c r="AM26" s="361"/>
      <c r="AN26" s="361"/>
      <c r="AO26" s="361" t="str">
        <f>IF(ISERROR(VLOOKUP($D26&amp;AO$4,申込確認シート!$E$1:$F$120,2,FALSE)),"@",VLOOKUP($D26&amp;AO$4,申込確認シート!$E$1:$F$120,2,FALSE))</f>
        <v>@</v>
      </c>
      <c r="AP26" s="361"/>
      <c r="AQ26" s="361"/>
      <c r="AR26" s="361" t="str">
        <f>IF(ISERROR(VLOOKUP($D26&amp;AR$4,申込確認シート!$E$1:$F$120,2,FALSE)),"@",VLOOKUP($D26&amp;AR$4,申込確認シート!$E$1:$F$120,2,FALSE))</f>
        <v>@</v>
      </c>
      <c r="AS26" s="361"/>
      <c r="AT26" s="361"/>
      <c r="AU26" s="361" t="str">
        <f>IF(ISERROR(VLOOKUP($D26&amp;AU$4,申込確認シート!$E$1:$F$120,2,FALSE)),"@",VLOOKUP($D26&amp;AU$4,申込確認シート!$E$1:$F$120,2,FALSE))</f>
        <v>@</v>
      </c>
      <c r="AV26" s="361"/>
      <c r="AW26" s="362"/>
      <c r="AX26" s="354">
        <f>COUNTIF(申込確認シート!$C$1:$C$120,D26)</f>
        <v>0</v>
      </c>
      <c r="AY26" s="354"/>
      <c r="AZ26" s="2"/>
    </row>
    <row r="27" spans="1:52" ht="9.75" customHeight="1">
      <c r="A27" s="427"/>
      <c r="B27" s="155">
        <v>23</v>
      </c>
      <c r="C27" s="148" t="str">
        <f t="shared" si="0"/>
        <v/>
      </c>
      <c r="D27" s="149" t="str">
        <f>IF(HLOOKUP(入力表!$E$4&amp;"男",入力表!$DB$11:$DJ$50,B27+4,FALSE)="*","",HLOOKUP(入力表!$E$4&amp;"男",入力表!$DB$11:$DJ$50,B27+4,FALSE))</f>
        <v/>
      </c>
      <c r="E27" s="385" t="str">
        <f>IF(ISERROR(VLOOKUP($D27&amp;E$4,申込確認シート!$E$1:$F$120,2,FALSE)),"@",VLOOKUP($D27&amp;E$4,申込確認シート!$E$1:$F$120,2,FALSE))</f>
        <v>@</v>
      </c>
      <c r="F27" s="385"/>
      <c r="G27" s="386"/>
      <c r="H27" s="361" t="str">
        <f>IF(ISERROR(VLOOKUP($D27&amp;H$4,申込確認シート!$E$1:$F$120,2,FALSE)),"@",VLOOKUP($D27&amp;H$4,申込確認シート!$E$1:$F$120,2,FALSE))</f>
        <v>@</v>
      </c>
      <c r="I27" s="361"/>
      <c r="J27" s="361"/>
      <c r="K27" s="361" t="str">
        <f>IF(ISERROR(VLOOKUP($D27&amp;K$4,申込確認シート!$E$1:$F$120,2,FALSE)),"@",VLOOKUP($D27&amp;K$4,申込確認シート!$E$1:$F$120,2,FALSE))</f>
        <v>@</v>
      </c>
      <c r="L27" s="361"/>
      <c r="M27" s="361"/>
      <c r="N27" s="361" t="str">
        <f>IF(ISERROR(VLOOKUP($D27&amp;N$4,申込確認シート!$E$1:$F$120,2,FALSE)),"@",VLOOKUP($D27&amp;N$4,申込確認シート!$E$1:$F$120,2,FALSE))</f>
        <v>@</v>
      </c>
      <c r="O27" s="361"/>
      <c r="P27" s="361"/>
      <c r="Q27" s="361" t="str">
        <f>IF(ISERROR(VLOOKUP($D27&amp;Q$4,申込確認シート!$E$1:$F$120,2,FALSE)),"@",VLOOKUP($D27&amp;Q$4,申込確認シート!$E$1:$F$120,2,FALSE))</f>
        <v>@</v>
      </c>
      <c r="R27" s="361"/>
      <c r="S27" s="361"/>
      <c r="T27" s="361" t="str">
        <f>IF(ISERROR(VLOOKUP($D27&amp;T$4,申込確認シート!$E$1:$F$120,2,FALSE)),"@",VLOOKUP($D27&amp;T$4,申込確認シート!$E$1:$F$120,2,FALSE))</f>
        <v>@</v>
      </c>
      <c r="U27" s="361"/>
      <c r="V27" s="361"/>
      <c r="W27" s="361" t="str">
        <f>IF(ISERROR(VLOOKUP($D27&amp;W$4,申込確認シート!$E$1:$F$120,2,FALSE)),"@",VLOOKUP($D27&amp;W$4,申込確認シート!$E$1:$F$120,2,FALSE))</f>
        <v>@</v>
      </c>
      <c r="X27" s="361"/>
      <c r="Y27" s="361"/>
      <c r="Z27" s="361" t="str">
        <f>IF(ISERROR(VLOOKUP($D27&amp;Z$4,申込確認シート!$E$1:$F$120,2,FALSE)),"@",VLOOKUP($D27&amp;Z$4,申込確認シート!$E$1:$F$120,2,FALSE))</f>
        <v>@</v>
      </c>
      <c r="AA27" s="361"/>
      <c r="AB27" s="361"/>
      <c r="AC27" s="361" t="str">
        <f>IF(ISERROR(VLOOKUP($D27&amp;AC$4,申込確認シート!$E$1:$F$120,2,FALSE)),"@",VLOOKUP($D27&amp;AC$4,申込確認シート!$E$1:$F$120,2,FALSE))</f>
        <v>@</v>
      </c>
      <c r="AD27" s="361"/>
      <c r="AE27" s="361"/>
      <c r="AF27" s="388" t="str">
        <f>IF(ISERROR(VLOOKUP($D27&amp;AF$4,申込確認シート!$E$1:$F$120,2,FALSE)),"@",VLOOKUP($D27&amp;AF$4,申込確認シート!$E$1:$F$120,2,FALSE))</f>
        <v>@</v>
      </c>
      <c r="AG27" s="385"/>
      <c r="AH27" s="386"/>
      <c r="AI27" s="361" t="str">
        <f>IF(ISERROR(VLOOKUP($D27&amp;AI$4,申込確認シート!$E$1:$F$120,2,FALSE)),"@",VLOOKUP($D27&amp;AI$4,申込確認シート!$E$1:$F$120,2,FALSE))</f>
        <v>@</v>
      </c>
      <c r="AJ27" s="361"/>
      <c r="AK27" s="361"/>
      <c r="AL27" s="361" t="str">
        <f>IF(ISERROR(VLOOKUP($D27&amp;AL$4,申込確認シート!$E$1:$F$120,2,FALSE)),"@",VLOOKUP($D27&amp;AL$4,申込確認シート!$E$1:$F$120,2,FALSE))</f>
        <v>@</v>
      </c>
      <c r="AM27" s="361"/>
      <c r="AN27" s="361"/>
      <c r="AO27" s="361" t="str">
        <f>IF(ISERROR(VLOOKUP($D27&amp;AO$4,申込確認シート!$E$1:$F$120,2,FALSE)),"@",VLOOKUP($D27&amp;AO$4,申込確認シート!$E$1:$F$120,2,FALSE))</f>
        <v>@</v>
      </c>
      <c r="AP27" s="361"/>
      <c r="AQ27" s="361"/>
      <c r="AR27" s="361" t="str">
        <f>IF(ISERROR(VLOOKUP($D27&amp;AR$4,申込確認シート!$E$1:$F$120,2,FALSE)),"@",VLOOKUP($D27&amp;AR$4,申込確認シート!$E$1:$F$120,2,FALSE))</f>
        <v>@</v>
      </c>
      <c r="AS27" s="361"/>
      <c r="AT27" s="361"/>
      <c r="AU27" s="361" t="str">
        <f>IF(ISERROR(VLOOKUP($D27&amp;AU$4,申込確認シート!$E$1:$F$120,2,FALSE)),"@",VLOOKUP($D27&amp;AU$4,申込確認シート!$E$1:$F$120,2,FALSE))</f>
        <v>@</v>
      </c>
      <c r="AV27" s="361"/>
      <c r="AW27" s="362"/>
      <c r="AX27" s="354">
        <f>COUNTIF(申込確認シート!$C$1:$C$120,D27)</f>
        <v>0</v>
      </c>
      <c r="AY27" s="354"/>
      <c r="AZ27" s="2"/>
    </row>
    <row r="28" spans="1:52" ht="9.75" customHeight="1">
      <c r="A28" s="428"/>
      <c r="B28" s="155">
        <v>24</v>
      </c>
      <c r="C28" s="150" t="str">
        <f t="shared" si="0"/>
        <v/>
      </c>
      <c r="D28" s="151" t="str">
        <f>IF(HLOOKUP(入力表!$E$4&amp;"男",入力表!$DB$11:$DJ$50,B28+4,FALSE)="*","",HLOOKUP(入力表!$E$4&amp;"男",入力表!$DB$11:$DJ$50,B28+4,FALSE))</f>
        <v/>
      </c>
      <c r="E28" s="424" t="str">
        <f>IF(ISERROR(VLOOKUP($D28&amp;E$4,申込確認シート!$E$1:$F$120,2,FALSE)),"@",VLOOKUP($D28&amp;E$4,申込確認シート!$E$1:$F$120,2,FALSE))</f>
        <v>@</v>
      </c>
      <c r="F28" s="424"/>
      <c r="G28" s="425"/>
      <c r="H28" s="363" t="str">
        <f>IF(ISERROR(VLOOKUP($D28&amp;H$4,申込確認シート!$E$1:$F$120,2,FALSE)),"@",VLOOKUP($D28&amp;H$4,申込確認シート!$E$1:$F$120,2,FALSE))</f>
        <v>@</v>
      </c>
      <c r="I28" s="363"/>
      <c r="J28" s="363"/>
      <c r="K28" s="363" t="str">
        <f>IF(ISERROR(VLOOKUP($D28&amp;K$4,申込確認シート!$E$1:$F$120,2,FALSE)),"@",VLOOKUP($D28&amp;K$4,申込確認シート!$E$1:$F$120,2,FALSE))</f>
        <v>@</v>
      </c>
      <c r="L28" s="363"/>
      <c r="M28" s="363"/>
      <c r="N28" s="363" t="str">
        <f>IF(ISERROR(VLOOKUP($D28&amp;N$4,申込確認シート!$E$1:$F$120,2,FALSE)),"@",VLOOKUP($D28&amp;N$4,申込確認シート!$E$1:$F$120,2,FALSE))</f>
        <v>@</v>
      </c>
      <c r="O28" s="363"/>
      <c r="P28" s="363"/>
      <c r="Q28" s="363" t="str">
        <f>IF(ISERROR(VLOOKUP($D28&amp;Q$4,申込確認シート!$E$1:$F$120,2,FALSE)),"@",VLOOKUP($D28&amp;Q$4,申込確認シート!$E$1:$F$120,2,FALSE))</f>
        <v>@</v>
      </c>
      <c r="R28" s="363"/>
      <c r="S28" s="363"/>
      <c r="T28" s="363" t="str">
        <f>IF(ISERROR(VLOOKUP($D28&amp;T$4,申込確認シート!$E$1:$F$120,2,FALSE)),"@",VLOOKUP($D28&amp;T$4,申込確認シート!$E$1:$F$120,2,FALSE))</f>
        <v>@</v>
      </c>
      <c r="U28" s="363"/>
      <c r="V28" s="363"/>
      <c r="W28" s="363" t="str">
        <f>IF(ISERROR(VLOOKUP($D28&amp;W$4,申込確認シート!$E$1:$F$120,2,FALSE)),"@",VLOOKUP($D28&amp;W$4,申込確認シート!$E$1:$F$120,2,FALSE))</f>
        <v>@</v>
      </c>
      <c r="X28" s="363"/>
      <c r="Y28" s="363"/>
      <c r="Z28" s="363" t="str">
        <f>IF(ISERROR(VLOOKUP($D28&amp;Z$4,申込確認シート!$E$1:$F$120,2,FALSE)),"@",VLOOKUP($D28&amp;Z$4,申込確認シート!$E$1:$F$120,2,FALSE))</f>
        <v>@</v>
      </c>
      <c r="AA28" s="363"/>
      <c r="AB28" s="363"/>
      <c r="AC28" s="363" t="str">
        <f>IF(ISERROR(VLOOKUP($D28&amp;AC$4,申込確認シート!$E$1:$F$120,2,FALSE)),"@",VLOOKUP($D28&amp;AC$4,申込確認シート!$E$1:$F$120,2,FALSE))</f>
        <v>@</v>
      </c>
      <c r="AD28" s="363"/>
      <c r="AE28" s="363"/>
      <c r="AF28" s="423" t="str">
        <f>IF(ISERROR(VLOOKUP($D28&amp;AF$4,申込確認シート!$E$1:$F$120,2,FALSE)),"@",VLOOKUP($D28&amp;AF$4,申込確認シート!$E$1:$F$120,2,FALSE))</f>
        <v>@</v>
      </c>
      <c r="AG28" s="424"/>
      <c r="AH28" s="425"/>
      <c r="AI28" s="363" t="str">
        <f>IF(ISERROR(VLOOKUP($D28&amp;AI$4,申込確認シート!$E$1:$F$120,2,FALSE)),"@",VLOOKUP($D28&amp;AI$4,申込確認シート!$E$1:$F$120,2,FALSE))</f>
        <v>@</v>
      </c>
      <c r="AJ28" s="363"/>
      <c r="AK28" s="363"/>
      <c r="AL28" s="363" t="str">
        <f>IF(ISERROR(VLOOKUP($D28&amp;AL$4,申込確認シート!$E$1:$F$120,2,FALSE)),"@",VLOOKUP($D28&amp;AL$4,申込確認シート!$E$1:$F$120,2,FALSE))</f>
        <v>@</v>
      </c>
      <c r="AM28" s="363"/>
      <c r="AN28" s="363"/>
      <c r="AO28" s="363" t="str">
        <f>IF(ISERROR(VLOOKUP($D28&amp;AO$4,申込確認シート!$E$1:$F$120,2,FALSE)),"@",VLOOKUP($D28&amp;AO$4,申込確認シート!$E$1:$F$120,2,FALSE))</f>
        <v>@</v>
      </c>
      <c r="AP28" s="363"/>
      <c r="AQ28" s="363"/>
      <c r="AR28" s="363" t="str">
        <f>IF(ISERROR(VLOOKUP($D28&amp;AR$4,申込確認シート!$E$1:$F$120,2,FALSE)),"@",VLOOKUP($D28&amp;AR$4,申込確認シート!$E$1:$F$120,2,FALSE))</f>
        <v>@</v>
      </c>
      <c r="AS28" s="363"/>
      <c r="AT28" s="363"/>
      <c r="AU28" s="363" t="str">
        <f>IF(ISERROR(VLOOKUP($D28&amp;AU$4,申込確認シート!$E$1:$F$120,2,FALSE)),"@",VLOOKUP($D28&amp;AU$4,申込確認シート!$E$1:$F$120,2,FALSE))</f>
        <v>@</v>
      </c>
      <c r="AV28" s="363"/>
      <c r="AW28" s="364"/>
      <c r="AX28" s="354">
        <f>COUNTIF(申込確認シート!$C$1:$C$120,D28)</f>
        <v>0</v>
      </c>
      <c r="AY28" s="354"/>
      <c r="AZ28" s="2"/>
    </row>
    <row r="29" spans="1:52" ht="9.75" customHeight="1">
      <c r="A29" s="429" t="s">
        <v>3</v>
      </c>
      <c r="B29" s="156">
        <v>1</v>
      </c>
      <c r="C29" s="152" t="str">
        <f t="shared" si="0"/>
        <v/>
      </c>
      <c r="D29" s="152" t="str">
        <f>IF(HLOOKUP(入力表!$E$4&amp;"女",入力表!$DB$11:$DJ$50,B5+4,FALSE)="*","",HLOOKUP(入力表!$E$4&amp;"女",入力表!$DB$11:$DJ$50,B5+4,FALSE))</f>
        <v>小女2年60m</v>
      </c>
      <c r="E29" s="411" t="str">
        <f>IF(ISERROR(VLOOKUP($D29&amp;E$4,申込確認シート!$E$1:$F$120,2,FALSE)),"@",VLOOKUP($D29&amp;E$4,申込確認シート!$E$1:$F$120,2,FALSE))</f>
        <v>@</v>
      </c>
      <c r="F29" s="411"/>
      <c r="G29" s="412"/>
      <c r="H29" s="359" t="str">
        <f>IF(ISERROR(VLOOKUP($D29&amp;H$4,申込確認シート!$E$1:$F$120,2,FALSE)),"@",VLOOKUP($D29&amp;H$4,申込確認シート!$E$1:$F$120,2,FALSE))</f>
        <v>@</v>
      </c>
      <c r="I29" s="359"/>
      <c r="J29" s="359"/>
      <c r="K29" s="359" t="str">
        <f>IF(ISERROR(VLOOKUP($D29&amp;K$4,申込確認シート!$E$1:$F$120,2,FALSE)),"@",VLOOKUP($D29&amp;K$4,申込確認シート!$E$1:$F$120,2,FALSE))</f>
        <v>@</v>
      </c>
      <c r="L29" s="359"/>
      <c r="M29" s="359"/>
      <c r="N29" s="359" t="str">
        <f>IF(ISERROR(VLOOKUP($D29&amp;N$4,申込確認シート!$E$1:$F$120,2,FALSE)),"@",VLOOKUP($D29&amp;N$4,申込確認シート!$E$1:$F$120,2,FALSE))</f>
        <v>@</v>
      </c>
      <c r="O29" s="359"/>
      <c r="P29" s="359"/>
      <c r="Q29" s="359" t="str">
        <f>IF(ISERROR(VLOOKUP($D29&amp;Q$4,申込確認シート!$E$1:$F$120,2,FALSE)),"@",VLOOKUP($D29&amp;Q$4,申込確認シート!$E$1:$F$120,2,FALSE))</f>
        <v>@</v>
      </c>
      <c r="R29" s="359"/>
      <c r="S29" s="359"/>
      <c r="T29" s="359" t="str">
        <f>IF(ISERROR(VLOOKUP($D29&amp;T$4,申込確認シート!$E$1:$F$120,2,FALSE)),"@",VLOOKUP($D29&amp;T$4,申込確認シート!$E$1:$F$120,2,FALSE))</f>
        <v>@</v>
      </c>
      <c r="U29" s="359"/>
      <c r="V29" s="359"/>
      <c r="W29" s="359" t="str">
        <f>IF(ISERROR(VLOOKUP($D29&amp;W$4,申込確認シート!$E$1:$F$120,2,FALSE)),"@",VLOOKUP($D29&amp;W$4,申込確認シート!$E$1:$F$120,2,FALSE))</f>
        <v>@</v>
      </c>
      <c r="X29" s="359"/>
      <c r="Y29" s="359"/>
      <c r="Z29" s="359" t="str">
        <f>IF(ISERROR(VLOOKUP($D29&amp;Z$4,申込確認シート!$E$1:$F$120,2,FALSE)),"@",VLOOKUP($D29&amp;Z$4,申込確認シート!$E$1:$F$120,2,FALSE))</f>
        <v>@</v>
      </c>
      <c r="AA29" s="359"/>
      <c r="AB29" s="359"/>
      <c r="AC29" s="359" t="str">
        <f>IF(ISERROR(VLOOKUP($D29&amp;AC$4,申込確認シート!$E$1:$F$120,2,FALSE)),"@",VLOOKUP($D29&amp;AC$4,申込確認シート!$E$1:$F$120,2,FALSE))</f>
        <v>@</v>
      </c>
      <c r="AD29" s="359"/>
      <c r="AE29" s="359"/>
      <c r="AF29" s="410" t="str">
        <f>IF(ISERROR(VLOOKUP($D29&amp;AF$4,申込確認シート!$E$1:$F$120,2,FALSE)),"@",VLOOKUP($D29&amp;AF$4,申込確認シート!$E$1:$F$120,2,FALSE))</f>
        <v>@</v>
      </c>
      <c r="AG29" s="411"/>
      <c r="AH29" s="412"/>
      <c r="AI29" s="359" t="str">
        <f>IF(ISERROR(VLOOKUP($D29&amp;AI$4,申込確認シート!$E$1:$F$120,2,FALSE)),"@",VLOOKUP($D29&amp;AI$4,申込確認シート!$E$1:$F$120,2,FALSE))</f>
        <v>@</v>
      </c>
      <c r="AJ29" s="359"/>
      <c r="AK29" s="359"/>
      <c r="AL29" s="359" t="str">
        <f>IF(ISERROR(VLOOKUP($D29&amp;AL$4,申込確認シート!$E$1:$F$120,2,FALSE)),"@",VLOOKUP($D29&amp;AL$4,申込確認シート!$E$1:$F$120,2,FALSE))</f>
        <v>@</v>
      </c>
      <c r="AM29" s="359"/>
      <c r="AN29" s="359"/>
      <c r="AO29" s="359" t="str">
        <f>IF(ISERROR(VLOOKUP($D29&amp;AO$4,申込確認シート!$E$1:$F$120,2,FALSE)),"@",VLOOKUP($D29&amp;AO$4,申込確認シート!$E$1:$F$120,2,FALSE))</f>
        <v>@</v>
      </c>
      <c r="AP29" s="359"/>
      <c r="AQ29" s="359"/>
      <c r="AR29" s="359" t="str">
        <f>IF(ISERROR(VLOOKUP($D29&amp;AR$4,申込確認シート!$E$1:$F$120,2,FALSE)),"@",VLOOKUP($D29&amp;AR$4,申込確認シート!$E$1:$F$120,2,FALSE))</f>
        <v>@</v>
      </c>
      <c r="AS29" s="359"/>
      <c r="AT29" s="359"/>
      <c r="AU29" s="359" t="str">
        <f>IF(ISERROR(VLOOKUP($D29&amp;AU$4,申込確認シート!$E$1:$F$120,2,FALSE)),"@",VLOOKUP($D29&amp;AU$4,申込確認シート!$E$1:$F$120,2,FALSE))</f>
        <v>@</v>
      </c>
      <c r="AV29" s="359"/>
      <c r="AW29" s="360"/>
      <c r="AX29" s="342">
        <f>COUNTIF(申込確認シート!$C$1:$C$120,D29)</f>
        <v>0</v>
      </c>
      <c r="AY29" s="342"/>
      <c r="AZ29" s="2"/>
    </row>
    <row r="30" spans="1:52" ht="9.75" customHeight="1">
      <c r="A30" s="430"/>
      <c r="B30" s="156">
        <v>2</v>
      </c>
      <c r="C30" s="153" t="str">
        <f t="shared" si="0"/>
        <v/>
      </c>
      <c r="D30" s="153" t="str">
        <f>IF(HLOOKUP(入力表!$E$4&amp;"女",入力表!$DB$11:$DJ$50,B6+4,FALSE)="*","",HLOOKUP(入力表!$E$4&amp;"女",入力表!$DB$11:$DJ$50,B6+4,FALSE))</f>
        <v>小女1年60m</v>
      </c>
      <c r="E30" s="376" t="str">
        <f>IF(ISERROR(VLOOKUP($D30&amp;E$4,申込確認シート!$E$1:$F$120,2,FALSE)),"@",VLOOKUP($D30&amp;E$4,申込確認シート!$E$1:$F$120,2,FALSE))</f>
        <v>@</v>
      </c>
      <c r="F30" s="376"/>
      <c r="G30" s="377"/>
      <c r="H30" s="357" t="str">
        <f>IF(ISERROR(VLOOKUP($D30&amp;H$4,申込確認シート!$E$1:$F$120,2,FALSE)),"@",VLOOKUP($D30&amp;H$4,申込確認シート!$E$1:$F$120,2,FALSE))</f>
        <v>@</v>
      </c>
      <c r="I30" s="357"/>
      <c r="J30" s="357"/>
      <c r="K30" s="357" t="str">
        <f>IF(ISERROR(VLOOKUP($D30&amp;K$4,申込確認シート!$E$1:$F$120,2,FALSE)),"@",VLOOKUP($D30&amp;K$4,申込確認シート!$E$1:$F$120,2,FALSE))</f>
        <v>@</v>
      </c>
      <c r="L30" s="357"/>
      <c r="M30" s="357"/>
      <c r="N30" s="357" t="str">
        <f>IF(ISERROR(VLOOKUP($D30&amp;N$4,申込確認シート!$E$1:$F$120,2,FALSE)),"@",VLOOKUP($D30&amp;N$4,申込確認シート!$E$1:$F$120,2,FALSE))</f>
        <v>@</v>
      </c>
      <c r="O30" s="357"/>
      <c r="P30" s="357"/>
      <c r="Q30" s="357" t="str">
        <f>IF(ISERROR(VLOOKUP($D30&amp;Q$4,申込確認シート!$E$1:$F$120,2,FALSE)),"@",VLOOKUP($D30&amp;Q$4,申込確認シート!$E$1:$F$120,2,FALSE))</f>
        <v>@</v>
      </c>
      <c r="R30" s="357"/>
      <c r="S30" s="357"/>
      <c r="T30" s="357" t="str">
        <f>IF(ISERROR(VLOOKUP($D30&amp;T$4,申込確認シート!$E$1:$F$120,2,FALSE)),"@",VLOOKUP($D30&amp;T$4,申込確認シート!$E$1:$F$120,2,FALSE))</f>
        <v>@</v>
      </c>
      <c r="U30" s="357"/>
      <c r="V30" s="357"/>
      <c r="W30" s="357" t="str">
        <f>IF(ISERROR(VLOOKUP($D30&amp;W$4,申込確認シート!$E$1:$F$120,2,FALSE)),"@",VLOOKUP($D30&amp;W$4,申込確認シート!$E$1:$F$120,2,FALSE))</f>
        <v>@</v>
      </c>
      <c r="X30" s="357"/>
      <c r="Y30" s="357"/>
      <c r="Z30" s="357" t="str">
        <f>IF(ISERROR(VLOOKUP($D30&amp;Z$4,申込確認シート!$E$1:$F$120,2,FALSE)),"@",VLOOKUP($D30&amp;Z$4,申込確認シート!$E$1:$F$120,2,FALSE))</f>
        <v>@</v>
      </c>
      <c r="AA30" s="357"/>
      <c r="AB30" s="357"/>
      <c r="AC30" s="357" t="str">
        <f>IF(ISERROR(VLOOKUP($D30&amp;AC$4,申込確認シート!$E$1:$F$120,2,FALSE)),"@",VLOOKUP($D30&amp;AC$4,申込確認シート!$E$1:$F$120,2,FALSE))</f>
        <v>@</v>
      </c>
      <c r="AD30" s="357"/>
      <c r="AE30" s="357"/>
      <c r="AF30" s="375" t="str">
        <f>IF(ISERROR(VLOOKUP($D30&amp;AF$4,申込確認シート!$E$1:$F$120,2,FALSE)),"@",VLOOKUP($D30&amp;AF$4,申込確認シート!$E$1:$F$120,2,FALSE))</f>
        <v>@</v>
      </c>
      <c r="AG30" s="376"/>
      <c r="AH30" s="377"/>
      <c r="AI30" s="357" t="str">
        <f>IF(ISERROR(VLOOKUP($D30&amp;AI$4,申込確認シート!$E$1:$F$120,2,FALSE)),"@",VLOOKUP($D30&amp;AI$4,申込確認シート!$E$1:$F$120,2,FALSE))</f>
        <v>@</v>
      </c>
      <c r="AJ30" s="357"/>
      <c r="AK30" s="357"/>
      <c r="AL30" s="357" t="str">
        <f>IF(ISERROR(VLOOKUP($D30&amp;AL$4,申込確認シート!$E$1:$F$120,2,FALSE)),"@",VLOOKUP($D30&amp;AL$4,申込確認シート!$E$1:$F$120,2,FALSE))</f>
        <v>@</v>
      </c>
      <c r="AM30" s="357"/>
      <c r="AN30" s="357"/>
      <c r="AO30" s="357" t="str">
        <f>IF(ISERROR(VLOOKUP($D30&amp;AO$4,申込確認シート!$E$1:$F$120,2,FALSE)),"@",VLOOKUP($D30&amp;AO$4,申込確認シート!$E$1:$F$120,2,FALSE))</f>
        <v>@</v>
      </c>
      <c r="AP30" s="357"/>
      <c r="AQ30" s="357"/>
      <c r="AR30" s="357" t="str">
        <f>IF(ISERROR(VLOOKUP($D30&amp;AR$4,申込確認シート!$E$1:$F$120,2,FALSE)),"@",VLOOKUP($D30&amp;AR$4,申込確認シート!$E$1:$F$120,2,FALSE))</f>
        <v>@</v>
      </c>
      <c r="AS30" s="357"/>
      <c r="AT30" s="357"/>
      <c r="AU30" s="357" t="str">
        <f>IF(ISERROR(VLOOKUP($D30&amp;AU$4,申込確認シート!$E$1:$F$120,2,FALSE)),"@",VLOOKUP($D30&amp;AU$4,申込確認シート!$E$1:$F$120,2,FALSE))</f>
        <v>@</v>
      </c>
      <c r="AV30" s="357"/>
      <c r="AW30" s="358"/>
      <c r="AX30" s="342">
        <f>COUNTIF(申込確認シート!$C$1:$C$120,D30)</f>
        <v>0</v>
      </c>
      <c r="AY30" s="342"/>
      <c r="AZ30" s="2"/>
    </row>
    <row r="31" spans="1:52" ht="9.75" customHeight="1">
      <c r="A31" s="430"/>
      <c r="B31" s="156">
        <v>3</v>
      </c>
      <c r="C31" s="153" t="str">
        <f t="shared" si="0"/>
        <v/>
      </c>
      <c r="D31" s="153" t="str">
        <f>IF(HLOOKUP(入力表!$E$4&amp;"女",入力表!$DB$11:$DJ$50,B7+4,FALSE)="*","",HLOOKUP(入力表!$E$4&amp;"女",入力表!$DB$11:$DJ$50,B7+4,FALSE))</f>
        <v>小女6年100m</v>
      </c>
      <c r="E31" s="376" t="str">
        <f>IF(ISERROR(VLOOKUP($D31&amp;E$4,申込確認シート!$E$1:$F$120,2,FALSE)),"@",VLOOKUP($D31&amp;E$4,申込確認シート!$E$1:$F$120,2,FALSE))</f>
        <v>@</v>
      </c>
      <c r="F31" s="376"/>
      <c r="G31" s="377"/>
      <c r="H31" s="357" t="str">
        <f>IF(ISERROR(VLOOKUP($D31&amp;H$4,申込確認シート!$E$1:$F$120,2,FALSE)),"@",VLOOKUP($D31&amp;H$4,申込確認シート!$E$1:$F$120,2,FALSE))</f>
        <v>@</v>
      </c>
      <c r="I31" s="357"/>
      <c r="J31" s="357"/>
      <c r="K31" s="357" t="str">
        <f>IF(ISERROR(VLOOKUP($D31&amp;K$4,申込確認シート!$E$1:$F$120,2,FALSE)),"@",VLOOKUP($D31&amp;K$4,申込確認シート!$E$1:$F$120,2,FALSE))</f>
        <v>@</v>
      </c>
      <c r="L31" s="357"/>
      <c r="M31" s="357"/>
      <c r="N31" s="357" t="str">
        <f>IF(ISERROR(VLOOKUP($D31&amp;N$4,申込確認シート!$E$1:$F$120,2,FALSE)),"@",VLOOKUP($D31&amp;N$4,申込確認シート!$E$1:$F$120,2,FALSE))</f>
        <v>@</v>
      </c>
      <c r="O31" s="357"/>
      <c r="P31" s="357"/>
      <c r="Q31" s="357" t="str">
        <f>IF(ISERROR(VLOOKUP($D31&amp;Q$4,申込確認シート!$E$1:$F$120,2,FALSE)),"@",VLOOKUP($D31&amp;Q$4,申込確認シート!$E$1:$F$120,2,FALSE))</f>
        <v>@</v>
      </c>
      <c r="R31" s="357"/>
      <c r="S31" s="357"/>
      <c r="T31" s="357" t="str">
        <f>IF(ISERROR(VLOOKUP($D31&amp;T$4,申込確認シート!$E$1:$F$120,2,FALSE)),"@",VLOOKUP($D31&amp;T$4,申込確認シート!$E$1:$F$120,2,FALSE))</f>
        <v>@</v>
      </c>
      <c r="U31" s="357"/>
      <c r="V31" s="357"/>
      <c r="W31" s="357" t="str">
        <f>IF(ISERROR(VLOOKUP($D31&amp;W$4,申込確認シート!$E$1:$F$120,2,FALSE)),"@",VLOOKUP($D31&amp;W$4,申込確認シート!$E$1:$F$120,2,FALSE))</f>
        <v>@</v>
      </c>
      <c r="X31" s="357"/>
      <c r="Y31" s="357"/>
      <c r="Z31" s="357" t="str">
        <f>IF(ISERROR(VLOOKUP($D31&amp;Z$4,申込確認シート!$E$1:$F$120,2,FALSE)),"@",VLOOKUP($D31&amp;Z$4,申込確認シート!$E$1:$F$120,2,FALSE))</f>
        <v>@</v>
      </c>
      <c r="AA31" s="357"/>
      <c r="AB31" s="357"/>
      <c r="AC31" s="357" t="str">
        <f>IF(ISERROR(VLOOKUP($D31&amp;AC$4,申込確認シート!$E$1:$F$120,2,FALSE)),"@",VLOOKUP($D31&amp;AC$4,申込確認シート!$E$1:$F$120,2,FALSE))</f>
        <v>@</v>
      </c>
      <c r="AD31" s="357"/>
      <c r="AE31" s="357"/>
      <c r="AF31" s="375" t="str">
        <f>IF(ISERROR(VLOOKUP($D31&amp;AF$4,申込確認シート!$E$1:$F$120,2,FALSE)),"@",VLOOKUP($D31&amp;AF$4,申込確認シート!$E$1:$F$120,2,FALSE))</f>
        <v>@</v>
      </c>
      <c r="AG31" s="376"/>
      <c r="AH31" s="377"/>
      <c r="AI31" s="357" t="str">
        <f>IF(ISERROR(VLOOKUP($D31&amp;AI$4,申込確認シート!$E$1:$F$120,2,FALSE)),"@",VLOOKUP($D31&amp;AI$4,申込確認シート!$E$1:$F$120,2,FALSE))</f>
        <v>@</v>
      </c>
      <c r="AJ31" s="357"/>
      <c r="AK31" s="357"/>
      <c r="AL31" s="357" t="str">
        <f>IF(ISERROR(VLOOKUP($D31&amp;AL$4,申込確認シート!$E$1:$F$120,2,FALSE)),"@",VLOOKUP($D31&amp;AL$4,申込確認シート!$E$1:$F$120,2,FALSE))</f>
        <v>@</v>
      </c>
      <c r="AM31" s="357"/>
      <c r="AN31" s="357"/>
      <c r="AO31" s="357" t="str">
        <f>IF(ISERROR(VLOOKUP($D31&amp;AO$4,申込確認シート!$E$1:$F$120,2,FALSE)),"@",VLOOKUP($D31&amp;AO$4,申込確認シート!$E$1:$F$120,2,FALSE))</f>
        <v>@</v>
      </c>
      <c r="AP31" s="357"/>
      <c r="AQ31" s="357"/>
      <c r="AR31" s="357" t="str">
        <f>IF(ISERROR(VLOOKUP($D31&amp;AR$4,申込確認シート!$E$1:$F$120,2,FALSE)),"@",VLOOKUP($D31&amp;AR$4,申込確認シート!$E$1:$F$120,2,FALSE))</f>
        <v>@</v>
      </c>
      <c r="AS31" s="357"/>
      <c r="AT31" s="357"/>
      <c r="AU31" s="357" t="str">
        <f>IF(ISERROR(VLOOKUP($D31&amp;AU$4,申込確認シート!$E$1:$F$120,2,FALSE)),"@",VLOOKUP($D31&amp;AU$4,申込確認シート!$E$1:$F$120,2,FALSE))</f>
        <v>@</v>
      </c>
      <c r="AV31" s="357"/>
      <c r="AW31" s="358"/>
      <c r="AX31" s="342">
        <f>COUNTIF(申込確認シート!$C$1:$C$120,D31)</f>
        <v>0</v>
      </c>
      <c r="AY31" s="342"/>
      <c r="AZ31" s="2"/>
    </row>
    <row r="32" spans="1:52" ht="9.75" customHeight="1">
      <c r="A32" s="430"/>
      <c r="B32" s="156">
        <v>4</v>
      </c>
      <c r="C32" s="153" t="str">
        <f t="shared" si="0"/>
        <v/>
      </c>
      <c r="D32" s="153" t="str">
        <f>IF(HLOOKUP(入力表!$E$4&amp;"女",入力表!$DB$11:$DJ$50,B8+4,FALSE)="*","",HLOOKUP(入力表!$E$4&amp;"女",入力表!$DB$11:$DJ$50,B8+4,FALSE))</f>
        <v>小女5年100m</v>
      </c>
      <c r="E32" s="376" t="str">
        <f>IF(ISERROR(VLOOKUP($D32&amp;E$4,申込確認シート!$E$1:$F$120,2,FALSE)),"@",VLOOKUP($D32&amp;E$4,申込確認シート!$E$1:$F$120,2,FALSE))</f>
        <v>@</v>
      </c>
      <c r="F32" s="376"/>
      <c r="G32" s="377"/>
      <c r="H32" s="357" t="str">
        <f>IF(ISERROR(VLOOKUP($D32&amp;H$4,申込確認シート!$E$1:$F$120,2,FALSE)),"@",VLOOKUP($D32&amp;H$4,申込確認シート!$E$1:$F$120,2,FALSE))</f>
        <v>@</v>
      </c>
      <c r="I32" s="357"/>
      <c r="J32" s="357"/>
      <c r="K32" s="357" t="str">
        <f>IF(ISERROR(VLOOKUP($D32&amp;K$4,申込確認シート!$E$1:$F$120,2,FALSE)),"@",VLOOKUP($D32&amp;K$4,申込確認シート!$E$1:$F$120,2,FALSE))</f>
        <v>@</v>
      </c>
      <c r="L32" s="357"/>
      <c r="M32" s="357"/>
      <c r="N32" s="357" t="str">
        <f>IF(ISERROR(VLOOKUP($D32&amp;N$4,申込確認シート!$E$1:$F$120,2,FALSE)),"@",VLOOKUP($D32&amp;N$4,申込確認シート!$E$1:$F$120,2,FALSE))</f>
        <v>@</v>
      </c>
      <c r="O32" s="357"/>
      <c r="P32" s="357"/>
      <c r="Q32" s="357" t="str">
        <f>IF(ISERROR(VLOOKUP($D32&amp;Q$4,申込確認シート!$E$1:$F$120,2,FALSE)),"@",VLOOKUP($D32&amp;Q$4,申込確認シート!$E$1:$F$120,2,FALSE))</f>
        <v>@</v>
      </c>
      <c r="R32" s="357"/>
      <c r="S32" s="357"/>
      <c r="T32" s="357" t="str">
        <f>IF(ISERROR(VLOOKUP($D32&amp;T$4,申込確認シート!$E$1:$F$120,2,FALSE)),"@",VLOOKUP($D32&amp;T$4,申込確認シート!$E$1:$F$120,2,FALSE))</f>
        <v>@</v>
      </c>
      <c r="U32" s="357"/>
      <c r="V32" s="357"/>
      <c r="W32" s="357" t="str">
        <f>IF(ISERROR(VLOOKUP($D32&amp;W$4,申込確認シート!$E$1:$F$120,2,FALSE)),"@",VLOOKUP($D32&amp;W$4,申込確認シート!$E$1:$F$120,2,FALSE))</f>
        <v>@</v>
      </c>
      <c r="X32" s="357"/>
      <c r="Y32" s="357"/>
      <c r="Z32" s="357" t="str">
        <f>IF(ISERROR(VLOOKUP($D32&amp;Z$4,申込確認シート!$E$1:$F$120,2,FALSE)),"@",VLOOKUP($D32&amp;Z$4,申込確認シート!$E$1:$F$120,2,FALSE))</f>
        <v>@</v>
      </c>
      <c r="AA32" s="357"/>
      <c r="AB32" s="357"/>
      <c r="AC32" s="357" t="str">
        <f>IF(ISERROR(VLOOKUP($D32&amp;AC$4,申込確認シート!$E$1:$F$120,2,FALSE)),"@",VLOOKUP($D32&amp;AC$4,申込確認シート!$E$1:$F$120,2,FALSE))</f>
        <v>@</v>
      </c>
      <c r="AD32" s="357"/>
      <c r="AE32" s="357"/>
      <c r="AF32" s="375" t="str">
        <f>IF(ISERROR(VLOOKUP($D32&amp;AF$4,申込確認シート!$E$1:$F$120,2,FALSE)),"@",VLOOKUP($D32&amp;AF$4,申込確認シート!$E$1:$F$120,2,FALSE))</f>
        <v>@</v>
      </c>
      <c r="AG32" s="376"/>
      <c r="AH32" s="377"/>
      <c r="AI32" s="357" t="str">
        <f>IF(ISERROR(VLOOKUP($D32&amp;AI$4,申込確認シート!$E$1:$F$120,2,FALSE)),"@",VLOOKUP($D32&amp;AI$4,申込確認シート!$E$1:$F$120,2,FALSE))</f>
        <v>@</v>
      </c>
      <c r="AJ32" s="357"/>
      <c r="AK32" s="357"/>
      <c r="AL32" s="357" t="str">
        <f>IF(ISERROR(VLOOKUP($D32&amp;AL$4,申込確認シート!$E$1:$F$120,2,FALSE)),"@",VLOOKUP($D32&amp;AL$4,申込確認シート!$E$1:$F$120,2,FALSE))</f>
        <v>@</v>
      </c>
      <c r="AM32" s="357"/>
      <c r="AN32" s="357"/>
      <c r="AO32" s="357" t="str">
        <f>IF(ISERROR(VLOOKUP($D32&amp;AO$4,申込確認シート!$E$1:$F$120,2,FALSE)),"@",VLOOKUP($D32&amp;AO$4,申込確認シート!$E$1:$F$120,2,FALSE))</f>
        <v>@</v>
      </c>
      <c r="AP32" s="357"/>
      <c r="AQ32" s="357"/>
      <c r="AR32" s="357" t="str">
        <f>IF(ISERROR(VLOOKUP($D32&amp;AR$4,申込確認シート!$E$1:$F$120,2,FALSE)),"@",VLOOKUP($D32&amp;AR$4,申込確認シート!$E$1:$F$120,2,FALSE))</f>
        <v>@</v>
      </c>
      <c r="AS32" s="357"/>
      <c r="AT32" s="357"/>
      <c r="AU32" s="357" t="str">
        <f>IF(ISERROR(VLOOKUP($D32&amp;AU$4,申込確認シート!$E$1:$F$120,2,FALSE)),"@",VLOOKUP($D32&amp;AU$4,申込確認シート!$E$1:$F$120,2,FALSE))</f>
        <v>@</v>
      </c>
      <c r="AV32" s="357"/>
      <c r="AW32" s="358"/>
      <c r="AX32" s="342">
        <f>COUNTIF(申込確認シート!$C$1:$C$120,D32)</f>
        <v>0</v>
      </c>
      <c r="AY32" s="342"/>
      <c r="AZ32" s="2"/>
    </row>
    <row r="33" spans="1:52" ht="9.75" customHeight="1">
      <c r="A33" s="430"/>
      <c r="B33" s="156">
        <v>5</v>
      </c>
      <c r="C33" s="153" t="str">
        <f t="shared" si="0"/>
        <v/>
      </c>
      <c r="D33" s="153" t="str">
        <f>IF(HLOOKUP(入力表!$E$4&amp;"女",入力表!$DB$11:$DJ$50,B9+4,FALSE)="*","",HLOOKUP(入力表!$E$4&amp;"女",入力表!$DB$11:$DJ$50,B9+4,FALSE))</f>
        <v>小女4年100m</v>
      </c>
      <c r="E33" s="376" t="str">
        <f>IF(ISERROR(VLOOKUP($D33&amp;E$4,申込確認シート!$E$1:$F$120,2,FALSE)),"@",VLOOKUP($D33&amp;E$4,申込確認シート!$E$1:$F$120,2,FALSE))</f>
        <v>@</v>
      </c>
      <c r="F33" s="376"/>
      <c r="G33" s="377"/>
      <c r="H33" s="357" t="str">
        <f>IF(ISERROR(VLOOKUP($D33&amp;H$4,申込確認シート!$E$1:$F$120,2,FALSE)),"@",VLOOKUP($D33&amp;H$4,申込確認シート!$E$1:$F$120,2,FALSE))</f>
        <v>@</v>
      </c>
      <c r="I33" s="357"/>
      <c r="J33" s="357"/>
      <c r="K33" s="357" t="str">
        <f>IF(ISERROR(VLOOKUP($D33&amp;K$4,申込確認シート!$E$1:$F$120,2,FALSE)),"@",VLOOKUP($D33&amp;K$4,申込確認シート!$E$1:$F$120,2,FALSE))</f>
        <v>@</v>
      </c>
      <c r="L33" s="357"/>
      <c r="M33" s="357"/>
      <c r="N33" s="357" t="str">
        <f>IF(ISERROR(VLOOKUP($D33&amp;N$4,申込確認シート!$E$1:$F$120,2,FALSE)),"@",VLOOKUP($D33&amp;N$4,申込確認シート!$E$1:$F$120,2,FALSE))</f>
        <v>@</v>
      </c>
      <c r="O33" s="357"/>
      <c r="P33" s="357"/>
      <c r="Q33" s="357" t="str">
        <f>IF(ISERROR(VLOOKUP($D33&amp;Q$4,申込確認シート!$E$1:$F$120,2,FALSE)),"@",VLOOKUP($D33&amp;Q$4,申込確認シート!$E$1:$F$120,2,FALSE))</f>
        <v>@</v>
      </c>
      <c r="R33" s="357"/>
      <c r="S33" s="357"/>
      <c r="T33" s="357" t="str">
        <f>IF(ISERROR(VLOOKUP($D33&amp;T$4,申込確認シート!$E$1:$F$120,2,FALSE)),"@",VLOOKUP($D33&amp;T$4,申込確認シート!$E$1:$F$120,2,FALSE))</f>
        <v>@</v>
      </c>
      <c r="U33" s="357"/>
      <c r="V33" s="357"/>
      <c r="W33" s="357" t="str">
        <f>IF(ISERROR(VLOOKUP($D33&amp;W$4,申込確認シート!$E$1:$F$120,2,FALSE)),"@",VLOOKUP($D33&amp;W$4,申込確認シート!$E$1:$F$120,2,FALSE))</f>
        <v>@</v>
      </c>
      <c r="X33" s="357"/>
      <c r="Y33" s="357"/>
      <c r="Z33" s="357" t="str">
        <f>IF(ISERROR(VLOOKUP($D33&amp;Z$4,申込確認シート!$E$1:$F$120,2,FALSE)),"@",VLOOKUP($D33&amp;Z$4,申込確認シート!$E$1:$F$120,2,FALSE))</f>
        <v>@</v>
      </c>
      <c r="AA33" s="357"/>
      <c r="AB33" s="357"/>
      <c r="AC33" s="357" t="str">
        <f>IF(ISERROR(VLOOKUP($D33&amp;AC$4,申込確認シート!$E$1:$F$120,2,FALSE)),"@",VLOOKUP($D33&amp;AC$4,申込確認シート!$E$1:$F$120,2,FALSE))</f>
        <v>@</v>
      </c>
      <c r="AD33" s="357"/>
      <c r="AE33" s="357"/>
      <c r="AF33" s="375" t="str">
        <f>IF(ISERROR(VLOOKUP($D33&amp;AF$4,申込確認シート!$E$1:$F$120,2,FALSE)),"@",VLOOKUP($D33&amp;AF$4,申込確認シート!$E$1:$F$120,2,FALSE))</f>
        <v>@</v>
      </c>
      <c r="AG33" s="376"/>
      <c r="AH33" s="377"/>
      <c r="AI33" s="357" t="str">
        <f>IF(ISERROR(VLOOKUP($D33&amp;AI$4,申込確認シート!$E$1:$F$120,2,FALSE)),"@",VLOOKUP($D33&amp;AI$4,申込確認シート!$E$1:$F$120,2,FALSE))</f>
        <v>@</v>
      </c>
      <c r="AJ33" s="357"/>
      <c r="AK33" s="357"/>
      <c r="AL33" s="357" t="str">
        <f>IF(ISERROR(VLOOKUP($D33&amp;AL$4,申込確認シート!$E$1:$F$120,2,FALSE)),"@",VLOOKUP($D33&amp;AL$4,申込確認シート!$E$1:$F$120,2,FALSE))</f>
        <v>@</v>
      </c>
      <c r="AM33" s="357"/>
      <c r="AN33" s="357"/>
      <c r="AO33" s="357" t="str">
        <f>IF(ISERROR(VLOOKUP($D33&amp;AO$4,申込確認シート!$E$1:$F$120,2,FALSE)),"@",VLOOKUP($D33&amp;AO$4,申込確認シート!$E$1:$F$120,2,FALSE))</f>
        <v>@</v>
      </c>
      <c r="AP33" s="357"/>
      <c r="AQ33" s="357"/>
      <c r="AR33" s="357" t="str">
        <f>IF(ISERROR(VLOOKUP($D33&amp;AR$4,申込確認シート!$E$1:$F$120,2,FALSE)),"@",VLOOKUP($D33&amp;AR$4,申込確認シート!$E$1:$F$120,2,FALSE))</f>
        <v>@</v>
      </c>
      <c r="AS33" s="357"/>
      <c r="AT33" s="357"/>
      <c r="AU33" s="357" t="str">
        <f>IF(ISERROR(VLOOKUP($D33&amp;AU$4,申込確認シート!$E$1:$F$120,2,FALSE)),"@",VLOOKUP($D33&amp;AU$4,申込確認シート!$E$1:$F$120,2,FALSE))</f>
        <v>@</v>
      </c>
      <c r="AV33" s="357"/>
      <c r="AW33" s="358"/>
      <c r="AX33" s="342">
        <f>COUNTIF(申込確認シート!$C$1:$C$120,D33)</f>
        <v>0</v>
      </c>
      <c r="AY33" s="342"/>
      <c r="AZ33" s="2"/>
    </row>
    <row r="34" spans="1:52" ht="9.75" customHeight="1">
      <c r="A34" s="430"/>
      <c r="B34" s="156">
        <v>6</v>
      </c>
      <c r="C34" s="153" t="str">
        <f t="shared" si="0"/>
        <v/>
      </c>
      <c r="D34" s="153" t="str">
        <f>IF(HLOOKUP(入力表!$E$4&amp;"女",入力表!$DB$11:$DJ$50,B10+4,FALSE)="*","",HLOOKUP(入力表!$E$4&amp;"女",入力表!$DB$11:$DJ$50,B10+4,FALSE))</f>
        <v>小女3年100m</v>
      </c>
      <c r="E34" s="376" t="str">
        <f>IF(ISERROR(VLOOKUP($D34&amp;E$4,申込確認シート!$E$1:$F$120,2,FALSE)),"@",VLOOKUP($D34&amp;E$4,申込確認シート!$E$1:$F$120,2,FALSE))</f>
        <v>@</v>
      </c>
      <c r="F34" s="376"/>
      <c r="G34" s="377"/>
      <c r="H34" s="357" t="str">
        <f>IF(ISERROR(VLOOKUP($D34&amp;H$4,申込確認シート!$E$1:$F$120,2,FALSE)),"@",VLOOKUP($D34&amp;H$4,申込確認シート!$E$1:$F$120,2,FALSE))</f>
        <v>@</v>
      </c>
      <c r="I34" s="357"/>
      <c r="J34" s="357"/>
      <c r="K34" s="357" t="str">
        <f>IF(ISERROR(VLOOKUP($D34&amp;K$4,申込確認シート!$E$1:$F$120,2,FALSE)),"@",VLOOKUP($D34&amp;K$4,申込確認シート!$E$1:$F$120,2,FALSE))</f>
        <v>@</v>
      </c>
      <c r="L34" s="357"/>
      <c r="M34" s="357"/>
      <c r="N34" s="357" t="str">
        <f>IF(ISERROR(VLOOKUP($D34&amp;N$4,申込確認シート!$E$1:$F$120,2,FALSE)),"@",VLOOKUP($D34&amp;N$4,申込確認シート!$E$1:$F$120,2,FALSE))</f>
        <v>@</v>
      </c>
      <c r="O34" s="357"/>
      <c r="P34" s="357"/>
      <c r="Q34" s="357" t="str">
        <f>IF(ISERROR(VLOOKUP($D34&amp;Q$4,申込確認シート!$E$1:$F$120,2,FALSE)),"@",VLOOKUP($D34&amp;Q$4,申込確認シート!$E$1:$F$120,2,FALSE))</f>
        <v>@</v>
      </c>
      <c r="R34" s="357"/>
      <c r="S34" s="357"/>
      <c r="T34" s="357" t="str">
        <f>IF(ISERROR(VLOOKUP($D34&amp;T$4,申込確認シート!$E$1:$F$120,2,FALSE)),"@",VLOOKUP($D34&amp;T$4,申込確認シート!$E$1:$F$120,2,FALSE))</f>
        <v>@</v>
      </c>
      <c r="U34" s="357"/>
      <c r="V34" s="357"/>
      <c r="W34" s="357" t="str">
        <f>IF(ISERROR(VLOOKUP($D34&amp;W$4,申込確認シート!$E$1:$F$120,2,FALSE)),"@",VLOOKUP($D34&amp;W$4,申込確認シート!$E$1:$F$120,2,FALSE))</f>
        <v>@</v>
      </c>
      <c r="X34" s="357"/>
      <c r="Y34" s="357"/>
      <c r="Z34" s="357" t="str">
        <f>IF(ISERROR(VLOOKUP($D34&amp;Z$4,申込確認シート!$E$1:$F$120,2,FALSE)),"@",VLOOKUP($D34&amp;Z$4,申込確認シート!$E$1:$F$120,2,FALSE))</f>
        <v>@</v>
      </c>
      <c r="AA34" s="357"/>
      <c r="AB34" s="357"/>
      <c r="AC34" s="357" t="str">
        <f>IF(ISERROR(VLOOKUP($D34&amp;AC$4,申込確認シート!$E$1:$F$120,2,FALSE)),"@",VLOOKUP($D34&amp;AC$4,申込確認シート!$E$1:$F$120,2,FALSE))</f>
        <v>@</v>
      </c>
      <c r="AD34" s="357"/>
      <c r="AE34" s="357"/>
      <c r="AF34" s="375" t="str">
        <f>IF(ISERROR(VLOOKUP($D34&amp;AF$4,申込確認シート!$E$1:$F$120,2,FALSE)),"@",VLOOKUP($D34&amp;AF$4,申込確認シート!$E$1:$F$120,2,FALSE))</f>
        <v>@</v>
      </c>
      <c r="AG34" s="376"/>
      <c r="AH34" s="377"/>
      <c r="AI34" s="357" t="str">
        <f>IF(ISERROR(VLOOKUP($D34&amp;AI$4,申込確認シート!$E$1:$F$120,2,FALSE)),"@",VLOOKUP($D34&amp;AI$4,申込確認シート!$E$1:$F$120,2,FALSE))</f>
        <v>@</v>
      </c>
      <c r="AJ34" s="357"/>
      <c r="AK34" s="357"/>
      <c r="AL34" s="357" t="str">
        <f>IF(ISERROR(VLOOKUP($D34&amp;AL$4,申込確認シート!$E$1:$F$120,2,FALSE)),"@",VLOOKUP($D34&amp;AL$4,申込確認シート!$E$1:$F$120,2,FALSE))</f>
        <v>@</v>
      </c>
      <c r="AM34" s="357"/>
      <c r="AN34" s="357"/>
      <c r="AO34" s="357" t="str">
        <f>IF(ISERROR(VLOOKUP($D34&amp;AO$4,申込確認シート!$E$1:$F$120,2,FALSE)),"@",VLOOKUP($D34&amp;AO$4,申込確認シート!$E$1:$F$120,2,FALSE))</f>
        <v>@</v>
      </c>
      <c r="AP34" s="357"/>
      <c r="AQ34" s="357"/>
      <c r="AR34" s="357" t="str">
        <f>IF(ISERROR(VLOOKUP($D34&amp;AR$4,申込確認シート!$E$1:$F$120,2,FALSE)),"@",VLOOKUP($D34&amp;AR$4,申込確認シート!$E$1:$F$120,2,FALSE))</f>
        <v>@</v>
      </c>
      <c r="AS34" s="357"/>
      <c r="AT34" s="357"/>
      <c r="AU34" s="357" t="str">
        <f>IF(ISERROR(VLOOKUP($D34&amp;AU$4,申込確認シート!$E$1:$F$120,2,FALSE)),"@",VLOOKUP($D34&amp;AU$4,申込確認シート!$E$1:$F$120,2,FALSE))</f>
        <v>@</v>
      </c>
      <c r="AV34" s="357"/>
      <c r="AW34" s="358"/>
      <c r="AX34" s="342">
        <f>COUNTIF(申込確認シート!$C$1:$C$120,D34)</f>
        <v>0</v>
      </c>
      <c r="AY34" s="342"/>
      <c r="AZ34" s="2"/>
    </row>
    <row r="35" spans="1:52" ht="9.75" customHeight="1">
      <c r="A35" s="430"/>
      <c r="B35" s="156">
        <v>7</v>
      </c>
      <c r="C35" s="153" t="str">
        <f t="shared" si="0"/>
        <v/>
      </c>
      <c r="D35" s="153" t="str">
        <f>IF(HLOOKUP(入力表!$E$4&amp;"女",入力表!$DB$11:$DJ$50,B11+4,FALSE)="*","",HLOOKUP(入力表!$E$4&amp;"女",入力表!$DB$11:$DJ$50,B11+4,FALSE))</f>
        <v>小女6年800m</v>
      </c>
      <c r="E35" s="376" t="str">
        <f>IF(ISERROR(VLOOKUP($D35&amp;E$4,申込確認シート!$E$1:$F$120,2,FALSE)),"@",VLOOKUP($D35&amp;E$4,申込確認シート!$E$1:$F$120,2,FALSE))</f>
        <v>@</v>
      </c>
      <c r="F35" s="376"/>
      <c r="G35" s="377"/>
      <c r="H35" s="357" t="str">
        <f>IF(ISERROR(VLOOKUP($D35&amp;H$4,申込確認シート!$E$1:$F$120,2,FALSE)),"@",VLOOKUP($D35&amp;H$4,申込確認シート!$E$1:$F$120,2,FALSE))</f>
        <v>@</v>
      </c>
      <c r="I35" s="357"/>
      <c r="J35" s="357"/>
      <c r="K35" s="357" t="str">
        <f>IF(ISERROR(VLOOKUP($D35&amp;K$4,申込確認シート!$E$1:$F$120,2,FALSE)),"@",VLOOKUP($D35&amp;K$4,申込確認シート!$E$1:$F$120,2,FALSE))</f>
        <v>@</v>
      </c>
      <c r="L35" s="357"/>
      <c r="M35" s="357"/>
      <c r="N35" s="357" t="str">
        <f>IF(ISERROR(VLOOKUP($D35&amp;N$4,申込確認シート!$E$1:$F$120,2,FALSE)),"@",VLOOKUP($D35&amp;N$4,申込確認シート!$E$1:$F$120,2,FALSE))</f>
        <v>@</v>
      </c>
      <c r="O35" s="357"/>
      <c r="P35" s="357"/>
      <c r="Q35" s="357" t="str">
        <f>IF(ISERROR(VLOOKUP($D35&amp;Q$4,申込確認シート!$E$1:$F$120,2,FALSE)),"@",VLOOKUP($D35&amp;Q$4,申込確認シート!$E$1:$F$120,2,FALSE))</f>
        <v>@</v>
      </c>
      <c r="R35" s="357"/>
      <c r="S35" s="357"/>
      <c r="T35" s="357" t="str">
        <f>IF(ISERROR(VLOOKUP($D35&amp;T$4,申込確認シート!$E$1:$F$120,2,FALSE)),"@",VLOOKUP($D35&amp;T$4,申込確認シート!$E$1:$F$120,2,FALSE))</f>
        <v>@</v>
      </c>
      <c r="U35" s="357"/>
      <c r="V35" s="357"/>
      <c r="W35" s="357" t="str">
        <f>IF(ISERROR(VLOOKUP($D35&amp;W$4,申込確認シート!$E$1:$F$120,2,FALSE)),"@",VLOOKUP($D35&amp;W$4,申込確認シート!$E$1:$F$120,2,FALSE))</f>
        <v>@</v>
      </c>
      <c r="X35" s="357"/>
      <c r="Y35" s="357"/>
      <c r="Z35" s="357" t="str">
        <f>IF(ISERROR(VLOOKUP($D35&amp;Z$4,申込確認シート!$E$1:$F$120,2,FALSE)),"@",VLOOKUP($D35&amp;Z$4,申込確認シート!$E$1:$F$120,2,FALSE))</f>
        <v>@</v>
      </c>
      <c r="AA35" s="357"/>
      <c r="AB35" s="357"/>
      <c r="AC35" s="357" t="str">
        <f>IF(ISERROR(VLOOKUP($D35&amp;AC$4,申込確認シート!$E$1:$F$120,2,FALSE)),"@",VLOOKUP($D35&amp;AC$4,申込確認シート!$E$1:$F$120,2,FALSE))</f>
        <v>@</v>
      </c>
      <c r="AD35" s="357"/>
      <c r="AE35" s="357"/>
      <c r="AF35" s="375" t="str">
        <f>IF(ISERROR(VLOOKUP($D35&amp;AF$4,申込確認シート!$E$1:$F$120,2,FALSE)),"@",VLOOKUP($D35&amp;AF$4,申込確認シート!$E$1:$F$120,2,FALSE))</f>
        <v>@</v>
      </c>
      <c r="AG35" s="376"/>
      <c r="AH35" s="377"/>
      <c r="AI35" s="357" t="str">
        <f>IF(ISERROR(VLOOKUP($D35&amp;AI$4,申込確認シート!$E$1:$F$120,2,FALSE)),"@",VLOOKUP($D35&amp;AI$4,申込確認シート!$E$1:$F$120,2,FALSE))</f>
        <v>@</v>
      </c>
      <c r="AJ35" s="357"/>
      <c r="AK35" s="357"/>
      <c r="AL35" s="357" t="str">
        <f>IF(ISERROR(VLOOKUP($D35&amp;AL$4,申込確認シート!$E$1:$F$120,2,FALSE)),"@",VLOOKUP($D35&amp;AL$4,申込確認シート!$E$1:$F$120,2,FALSE))</f>
        <v>@</v>
      </c>
      <c r="AM35" s="357"/>
      <c r="AN35" s="357"/>
      <c r="AO35" s="357" t="str">
        <f>IF(ISERROR(VLOOKUP($D35&amp;AO$4,申込確認シート!$E$1:$F$120,2,FALSE)),"@",VLOOKUP($D35&amp;AO$4,申込確認シート!$E$1:$F$120,2,FALSE))</f>
        <v>@</v>
      </c>
      <c r="AP35" s="357"/>
      <c r="AQ35" s="357"/>
      <c r="AR35" s="357" t="str">
        <f>IF(ISERROR(VLOOKUP($D35&amp;AR$4,申込確認シート!$E$1:$F$120,2,FALSE)),"@",VLOOKUP($D35&amp;AR$4,申込確認シート!$E$1:$F$120,2,FALSE))</f>
        <v>@</v>
      </c>
      <c r="AS35" s="357"/>
      <c r="AT35" s="357"/>
      <c r="AU35" s="357" t="str">
        <f>IF(ISERROR(VLOOKUP($D35&amp;AU$4,申込確認シート!$E$1:$F$120,2,FALSE)),"@",VLOOKUP($D35&amp;AU$4,申込確認シート!$E$1:$F$120,2,FALSE))</f>
        <v>@</v>
      </c>
      <c r="AV35" s="357"/>
      <c r="AW35" s="358"/>
      <c r="AX35" s="342">
        <f>COUNTIF(申込確認シート!$C$1:$C$120,D35)</f>
        <v>0</v>
      </c>
      <c r="AY35" s="342"/>
      <c r="AZ35" s="2"/>
    </row>
    <row r="36" spans="1:52" ht="9.75" customHeight="1">
      <c r="A36" s="430"/>
      <c r="B36" s="156">
        <v>8</v>
      </c>
      <c r="C36" s="153" t="str">
        <f t="shared" si="0"/>
        <v/>
      </c>
      <c r="D36" s="153" t="str">
        <f>IF(HLOOKUP(入力表!$E$4&amp;"女",入力表!$DB$11:$DJ$50,B12+4,FALSE)="*","",HLOOKUP(入力表!$E$4&amp;"女",入力表!$DB$11:$DJ$50,B12+4,FALSE))</f>
        <v>小女5年800m</v>
      </c>
      <c r="E36" s="376" t="str">
        <f>IF(ISERROR(VLOOKUP($D36&amp;E$4,申込確認シート!$E$1:$F$120,2,FALSE)),"@",VLOOKUP($D36&amp;E$4,申込確認シート!$E$1:$F$120,2,FALSE))</f>
        <v>@</v>
      </c>
      <c r="F36" s="376"/>
      <c r="G36" s="377"/>
      <c r="H36" s="357" t="str">
        <f>IF(ISERROR(VLOOKUP($D36&amp;H$4,申込確認シート!$E$1:$F$120,2,FALSE)),"@",VLOOKUP($D36&amp;H$4,申込確認シート!$E$1:$F$120,2,FALSE))</f>
        <v>@</v>
      </c>
      <c r="I36" s="357"/>
      <c r="J36" s="357"/>
      <c r="K36" s="357" t="str">
        <f>IF(ISERROR(VLOOKUP($D36&amp;K$4,申込確認シート!$E$1:$F$120,2,FALSE)),"@",VLOOKUP($D36&amp;K$4,申込確認シート!$E$1:$F$120,2,FALSE))</f>
        <v>@</v>
      </c>
      <c r="L36" s="357"/>
      <c r="M36" s="357"/>
      <c r="N36" s="357" t="str">
        <f>IF(ISERROR(VLOOKUP($D36&amp;N$4,申込確認シート!$E$1:$F$120,2,FALSE)),"@",VLOOKUP($D36&amp;N$4,申込確認シート!$E$1:$F$120,2,FALSE))</f>
        <v>@</v>
      </c>
      <c r="O36" s="357"/>
      <c r="P36" s="357"/>
      <c r="Q36" s="357" t="str">
        <f>IF(ISERROR(VLOOKUP($D36&amp;Q$4,申込確認シート!$E$1:$F$120,2,FALSE)),"@",VLOOKUP($D36&amp;Q$4,申込確認シート!$E$1:$F$120,2,FALSE))</f>
        <v>@</v>
      </c>
      <c r="R36" s="357"/>
      <c r="S36" s="357"/>
      <c r="T36" s="357" t="str">
        <f>IF(ISERROR(VLOOKUP($D36&amp;T$4,申込確認シート!$E$1:$F$120,2,FALSE)),"@",VLOOKUP($D36&amp;T$4,申込確認シート!$E$1:$F$120,2,FALSE))</f>
        <v>@</v>
      </c>
      <c r="U36" s="357"/>
      <c r="V36" s="357"/>
      <c r="W36" s="357" t="str">
        <f>IF(ISERROR(VLOOKUP($D36&amp;W$4,申込確認シート!$E$1:$F$120,2,FALSE)),"@",VLOOKUP($D36&amp;W$4,申込確認シート!$E$1:$F$120,2,FALSE))</f>
        <v>@</v>
      </c>
      <c r="X36" s="357"/>
      <c r="Y36" s="357"/>
      <c r="Z36" s="357" t="str">
        <f>IF(ISERROR(VLOOKUP($D36&amp;Z$4,申込確認シート!$E$1:$F$120,2,FALSE)),"@",VLOOKUP($D36&amp;Z$4,申込確認シート!$E$1:$F$120,2,FALSE))</f>
        <v>@</v>
      </c>
      <c r="AA36" s="357"/>
      <c r="AB36" s="357"/>
      <c r="AC36" s="357" t="str">
        <f>IF(ISERROR(VLOOKUP($D36&amp;AC$4,申込確認シート!$E$1:$F$120,2,FALSE)),"@",VLOOKUP($D36&amp;AC$4,申込確認シート!$E$1:$F$120,2,FALSE))</f>
        <v>@</v>
      </c>
      <c r="AD36" s="357"/>
      <c r="AE36" s="357"/>
      <c r="AF36" s="375" t="str">
        <f>IF(ISERROR(VLOOKUP($D36&amp;AF$4,申込確認シート!$E$1:$F$120,2,FALSE)),"@",VLOOKUP($D36&amp;AF$4,申込確認シート!$E$1:$F$120,2,FALSE))</f>
        <v>@</v>
      </c>
      <c r="AG36" s="376"/>
      <c r="AH36" s="377"/>
      <c r="AI36" s="357" t="str">
        <f>IF(ISERROR(VLOOKUP($D36&amp;AI$4,申込確認シート!$E$1:$F$120,2,FALSE)),"@",VLOOKUP($D36&amp;AI$4,申込確認シート!$E$1:$F$120,2,FALSE))</f>
        <v>@</v>
      </c>
      <c r="AJ36" s="357"/>
      <c r="AK36" s="357"/>
      <c r="AL36" s="357" t="str">
        <f>IF(ISERROR(VLOOKUP($D36&amp;AL$4,申込確認シート!$E$1:$F$120,2,FALSE)),"@",VLOOKUP($D36&amp;AL$4,申込確認シート!$E$1:$F$120,2,FALSE))</f>
        <v>@</v>
      </c>
      <c r="AM36" s="357"/>
      <c r="AN36" s="357"/>
      <c r="AO36" s="357" t="str">
        <f>IF(ISERROR(VLOOKUP($D36&amp;AO$4,申込確認シート!$E$1:$F$120,2,FALSE)),"@",VLOOKUP($D36&amp;AO$4,申込確認シート!$E$1:$F$120,2,FALSE))</f>
        <v>@</v>
      </c>
      <c r="AP36" s="357"/>
      <c r="AQ36" s="357"/>
      <c r="AR36" s="357" t="str">
        <f>IF(ISERROR(VLOOKUP($D36&amp;AR$4,申込確認シート!$E$1:$F$120,2,FALSE)),"@",VLOOKUP($D36&amp;AR$4,申込確認シート!$E$1:$F$120,2,FALSE))</f>
        <v>@</v>
      </c>
      <c r="AS36" s="357"/>
      <c r="AT36" s="357"/>
      <c r="AU36" s="357" t="str">
        <f>IF(ISERROR(VLOOKUP($D36&amp;AU$4,申込確認シート!$E$1:$F$120,2,FALSE)),"@",VLOOKUP($D36&amp;AU$4,申込確認シート!$E$1:$F$120,2,FALSE))</f>
        <v>@</v>
      </c>
      <c r="AV36" s="357"/>
      <c r="AW36" s="358"/>
      <c r="AX36" s="342">
        <f>COUNTIF(申込確認シート!$C$1:$C$120,D36)</f>
        <v>0</v>
      </c>
      <c r="AY36" s="342"/>
      <c r="AZ36" s="2"/>
    </row>
    <row r="37" spans="1:52" ht="9.75" customHeight="1">
      <c r="A37" s="430"/>
      <c r="B37" s="156">
        <v>9</v>
      </c>
      <c r="C37" s="153" t="str">
        <f t="shared" si="0"/>
        <v/>
      </c>
      <c r="D37" s="153" t="str">
        <f>IF(HLOOKUP(入力表!$E$4&amp;"女",入力表!$DB$11:$DJ$50,B13+4,FALSE)="*","",HLOOKUP(入力表!$E$4&amp;"女",入力表!$DB$11:$DJ$50,B13+4,FALSE))</f>
        <v>小女4年800m</v>
      </c>
      <c r="E37" s="376" t="str">
        <f>IF(ISERROR(VLOOKUP($D37&amp;E$4,申込確認シート!$E$1:$F$120,2,FALSE)),"@",VLOOKUP($D37&amp;E$4,申込確認シート!$E$1:$F$120,2,FALSE))</f>
        <v>@</v>
      </c>
      <c r="F37" s="376"/>
      <c r="G37" s="377"/>
      <c r="H37" s="357" t="str">
        <f>IF(ISERROR(VLOOKUP($D37&amp;H$4,申込確認シート!$E$1:$F$120,2,FALSE)),"@",VLOOKUP($D37&amp;H$4,申込確認シート!$E$1:$F$120,2,FALSE))</f>
        <v>@</v>
      </c>
      <c r="I37" s="357"/>
      <c r="J37" s="357"/>
      <c r="K37" s="357" t="str">
        <f>IF(ISERROR(VLOOKUP($D37&amp;K$4,申込確認シート!$E$1:$F$120,2,FALSE)),"@",VLOOKUP($D37&amp;K$4,申込確認シート!$E$1:$F$120,2,FALSE))</f>
        <v>@</v>
      </c>
      <c r="L37" s="357"/>
      <c r="M37" s="357"/>
      <c r="N37" s="357" t="str">
        <f>IF(ISERROR(VLOOKUP($D37&amp;N$4,申込確認シート!$E$1:$F$120,2,FALSE)),"@",VLOOKUP($D37&amp;N$4,申込確認シート!$E$1:$F$120,2,FALSE))</f>
        <v>@</v>
      </c>
      <c r="O37" s="357"/>
      <c r="P37" s="357"/>
      <c r="Q37" s="357" t="str">
        <f>IF(ISERROR(VLOOKUP($D37&amp;Q$4,申込確認シート!$E$1:$F$120,2,FALSE)),"@",VLOOKUP($D37&amp;Q$4,申込確認シート!$E$1:$F$120,2,FALSE))</f>
        <v>@</v>
      </c>
      <c r="R37" s="357"/>
      <c r="S37" s="357"/>
      <c r="T37" s="357" t="str">
        <f>IF(ISERROR(VLOOKUP($D37&amp;T$4,申込確認シート!$E$1:$F$120,2,FALSE)),"@",VLOOKUP($D37&amp;T$4,申込確認シート!$E$1:$F$120,2,FALSE))</f>
        <v>@</v>
      </c>
      <c r="U37" s="357"/>
      <c r="V37" s="357"/>
      <c r="W37" s="357" t="str">
        <f>IF(ISERROR(VLOOKUP($D37&amp;W$4,申込確認シート!$E$1:$F$120,2,FALSE)),"@",VLOOKUP($D37&amp;W$4,申込確認シート!$E$1:$F$120,2,FALSE))</f>
        <v>@</v>
      </c>
      <c r="X37" s="357"/>
      <c r="Y37" s="357"/>
      <c r="Z37" s="357" t="str">
        <f>IF(ISERROR(VLOOKUP($D37&amp;Z$4,申込確認シート!$E$1:$F$120,2,FALSE)),"@",VLOOKUP($D37&amp;Z$4,申込確認シート!$E$1:$F$120,2,FALSE))</f>
        <v>@</v>
      </c>
      <c r="AA37" s="357"/>
      <c r="AB37" s="357"/>
      <c r="AC37" s="357" t="str">
        <f>IF(ISERROR(VLOOKUP($D37&amp;AC$4,申込確認シート!$E$1:$F$120,2,FALSE)),"@",VLOOKUP($D37&amp;AC$4,申込確認シート!$E$1:$F$120,2,FALSE))</f>
        <v>@</v>
      </c>
      <c r="AD37" s="357"/>
      <c r="AE37" s="357"/>
      <c r="AF37" s="375" t="str">
        <f>IF(ISERROR(VLOOKUP($D37&amp;AF$4,申込確認シート!$E$1:$F$120,2,FALSE)),"@",VLOOKUP($D37&amp;AF$4,申込確認シート!$E$1:$F$120,2,FALSE))</f>
        <v>@</v>
      </c>
      <c r="AG37" s="376"/>
      <c r="AH37" s="377"/>
      <c r="AI37" s="357" t="str">
        <f>IF(ISERROR(VLOOKUP($D37&amp;AI$4,申込確認シート!$E$1:$F$120,2,FALSE)),"@",VLOOKUP($D37&amp;AI$4,申込確認シート!$E$1:$F$120,2,FALSE))</f>
        <v>@</v>
      </c>
      <c r="AJ37" s="357"/>
      <c r="AK37" s="357"/>
      <c r="AL37" s="357" t="str">
        <f>IF(ISERROR(VLOOKUP($D37&amp;AL$4,申込確認シート!$E$1:$F$120,2,FALSE)),"@",VLOOKUP($D37&amp;AL$4,申込確認シート!$E$1:$F$120,2,FALSE))</f>
        <v>@</v>
      </c>
      <c r="AM37" s="357"/>
      <c r="AN37" s="357"/>
      <c r="AO37" s="357" t="str">
        <f>IF(ISERROR(VLOOKUP($D37&amp;AO$4,申込確認シート!$E$1:$F$120,2,FALSE)),"@",VLOOKUP($D37&amp;AO$4,申込確認シート!$E$1:$F$120,2,FALSE))</f>
        <v>@</v>
      </c>
      <c r="AP37" s="357"/>
      <c r="AQ37" s="357"/>
      <c r="AR37" s="357" t="str">
        <f>IF(ISERROR(VLOOKUP($D37&amp;AR$4,申込確認シート!$E$1:$F$120,2,FALSE)),"@",VLOOKUP($D37&amp;AR$4,申込確認シート!$E$1:$F$120,2,FALSE))</f>
        <v>@</v>
      </c>
      <c r="AS37" s="357"/>
      <c r="AT37" s="357"/>
      <c r="AU37" s="357" t="str">
        <f>IF(ISERROR(VLOOKUP($D37&amp;AU$4,申込確認シート!$E$1:$F$120,2,FALSE)),"@",VLOOKUP($D37&amp;AU$4,申込確認シート!$E$1:$F$120,2,FALSE))</f>
        <v>@</v>
      </c>
      <c r="AV37" s="357"/>
      <c r="AW37" s="358"/>
      <c r="AX37" s="342">
        <f>COUNTIF(申込確認シート!$C$1:$C$120,D37)</f>
        <v>0</v>
      </c>
      <c r="AY37" s="342"/>
      <c r="AZ37" s="2"/>
    </row>
    <row r="38" spans="1:52" ht="9.75" customHeight="1">
      <c r="A38" s="430"/>
      <c r="B38" s="156">
        <v>10</v>
      </c>
      <c r="C38" s="153" t="str">
        <f t="shared" si="0"/>
        <v/>
      </c>
      <c r="D38" s="153" t="str">
        <f>IF(HLOOKUP(入力表!$E$4&amp;"女",入力表!$DB$11:$DJ$50,B14+4,FALSE)="*","",HLOOKUP(入力表!$E$4&amp;"女",入力表!$DB$11:$DJ$50,B14+4,FALSE))</f>
        <v>小女3年800m</v>
      </c>
      <c r="E38" s="376" t="str">
        <f>IF(ISERROR(VLOOKUP($D38&amp;E$4,申込確認シート!$E$1:$F$120,2,FALSE)),"@",VLOOKUP($D38&amp;E$4,申込確認シート!$E$1:$F$120,2,FALSE))</f>
        <v>@</v>
      </c>
      <c r="F38" s="376"/>
      <c r="G38" s="377"/>
      <c r="H38" s="357" t="str">
        <f>IF(ISERROR(VLOOKUP($D38&amp;H$4,申込確認シート!$E$1:$F$120,2,FALSE)),"@",VLOOKUP($D38&amp;H$4,申込確認シート!$E$1:$F$120,2,FALSE))</f>
        <v>@</v>
      </c>
      <c r="I38" s="357"/>
      <c r="J38" s="357"/>
      <c r="K38" s="357" t="str">
        <f>IF(ISERROR(VLOOKUP($D38&amp;K$4,申込確認シート!$E$1:$F$120,2,FALSE)),"@",VLOOKUP($D38&amp;K$4,申込確認シート!$E$1:$F$120,2,FALSE))</f>
        <v>@</v>
      </c>
      <c r="L38" s="357"/>
      <c r="M38" s="357"/>
      <c r="N38" s="357" t="str">
        <f>IF(ISERROR(VLOOKUP($D38&amp;N$4,申込確認シート!$E$1:$F$120,2,FALSE)),"@",VLOOKUP($D38&amp;N$4,申込確認シート!$E$1:$F$120,2,FALSE))</f>
        <v>@</v>
      </c>
      <c r="O38" s="357"/>
      <c r="P38" s="357"/>
      <c r="Q38" s="357" t="str">
        <f>IF(ISERROR(VLOOKUP($D38&amp;Q$4,申込確認シート!$E$1:$F$120,2,FALSE)),"@",VLOOKUP($D38&amp;Q$4,申込確認シート!$E$1:$F$120,2,FALSE))</f>
        <v>@</v>
      </c>
      <c r="R38" s="357"/>
      <c r="S38" s="357"/>
      <c r="T38" s="357" t="str">
        <f>IF(ISERROR(VLOOKUP($D38&amp;T$4,申込確認シート!$E$1:$F$120,2,FALSE)),"@",VLOOKUP($D38&amp;T$4,申込確認シート!$E$1:$F$120,2,FALSE))</f>
        <v>@</v>
      </c>
      <c r="U38" s="357"/>
      <c r="V38" s="357"/>
      <c r="W38" s="357" t="str">
        <f>IF(ISERROR(VLOOKUP($D38&amp;W$4,申込確認シート!$E$1:$F$120,2,FALSE)),"@",VLOOKUP($D38&amp;W$4,申込確認シート!$E$1:$F$120,2,FALSE))</f>
        <v>@</v>
      </c>
      <c r="X38" s="357"/>
      <c r="Y38" s="357"/>
      <c r="Z38" s="357" t="str">
        <f>IF(ISERROR(VLOOKUP($D38&amp;Z$4,申込確認シート!$E$1:$F$120,2,FALSE)),"@",VLOOKUP($D38&amp;Z$4,申込確認シート!$E$1:$F$120,2,FALSE))</f>
        <v>@</v>
      </c>
      <c r="AA38" s="357"/>
      <c r="AB38" s="357"/>
      <c r="AC38" s="357" t="str">
        <f>IF(ISERROR(VLOOKUP($D38&amp;AC$4,申込確認シート!$E$1:$F$120,2,FALSE)),"@",VLOOKUP($D38&amp;AC$4,申込確認シート!$E$1:$F$120,2,FALSE))</f>
        <v>@</v>
      </c>
      <c r="AD38" s="357"/>
      <c r="AE38" s="357"/>
      <c r="AF38" s="375" t="str">
        <f>IF(ISERROR(VLOOKUP($D38&amp;AF$4,申込確認シート!$E$1:$F$120,2,FALSE)),"@",VLOOKUP($D38&amp;AF$4,申込確認シート!$E$1:$F$120,2,FALSE))</f>
        <v>@</v>
      </c>
      <c r="AG38" s="376"/>
      <c r="AH38" s="377"/>
      <c r="AI38" s="357" t="str">
        <f>IF(ISERROR(VLOOKUP($D38&amp;AI$4,申込確認シート!$E$1:$F$120,2,FALSE)),"@",VLOOKUP($D38&amp;AI$4,申込確認シート!$E$1:$F$120,2,FALSE))</f>
        <v>@</v>
      </c>
      <c r="AJ38" s="357"/>
      <c r="AK38" s="357"/>
      <c r="AL38" s="357" t="str">
        <f>IF(ISERROR(VLOOKUP($D38&amp;AL$4,申込確認シート!$E$1:$F$120,2,FALSE)),"@",VLOOKUP($D38&amp;AL$4,申込確認シート!$E$1:$F$120,2,FALSE))</f>
        <v>@</v>
      </c>
      <c r="AM38" s="357"/>
      <c r="AN38" s="357"/>
      <c r="AO38" s="357" t="str">
        <f>IF(ISERROR(VLOOKUP($D38&amp;AO$4,申込確認シート!$E$1:$F$120,2,FALSE)),"@",VLOOKUP($D38&amp;AO$4,申込確認シート!$E$1:$F$120,2,FALSE))</f>
        <v>@</v>
      </c>
      <c r="AP38" s="357"/>
      <c r="AQ38" s="357"/>
      <c r="AR38" s="357" t="str">
        <f>IF(ISERROR(VLOOKUP($D38&amp;AR$4,申込確認シート!$E$1:$F$120,2,FALSE)),"@",VLOOKUP($D38&amp;AR$4,申込確認シート!$E$1:$F$120,2,FALSE))</f>
        <v>@</v>
      </c>
      <c r="AS38" s="357"/>
      <c r="AT38" s="357"/>
      <c r="AU38" s="357" t="str">
        <f>IF(ISERROR(VLOOKUP($D38&amp;AU$4,申込確認シート!$E$1:$F$120,2,FALSE)),"@",VLOOKUP($D38&amp;AU$4,申込確認シート!$E$1:$F$120,2,FALSE))</f>
        <v>@</v>
      </c>
      <c r="AV38" s="357"/>
      <c r="AW38" s="358"/>
      <c r="AX38" s="342">
        <f>COUNTIF(申込確認シート!$C$1:$C$120,D38)</f>
        <v>0</v>
      </c>
      <c r="AY38" s="342"/>
      <c r="AZ38" s="2"/>
    </row>
    <row r="39" spans="1:52" ht="9.75" customHeight="1">
      <c r="A39" s="430"/>
      <c r="B39" s="156">
        <v>11</v>
      </c>
      <c r="C39" s="153" t="str">
        <f t="shared" si="0"/>
        <v/>
      </c>
      <c r="D39" s="153" t="str">
        <f>IF(HLOOKUP(入力表!$E$4&amp;"女",入力表!$DB$11:$DJ$50,B15+4,FALSE)="*","",HLOOKUP(入力表!$E$4&amp;"女",入力表!$DB$11:$DJ$50,B15+4,FALSE))</f>
        <v>小女6年80mH</v>
      </c>
      <c r="E39" s="376" t="str">
        <f>IF(ISERROR(VLOOKUP($D39&amp;E$4,申込確認シート!$E$1:$F$120,2,FALSE)),"@",VLOOKUP($D39&amp;E$4,申込確認シート!$E$1:$F$120,2,FALSE))</f>
        <v>@</v>
      </c>
      <c r="F39" s="376"/>
      <c r="G39" s="377"/>
      <c r="H39" s="357" t="str">
        <f>IF(ISERROR(VLOOKUP($D39&amp;H$4,申込確認シート!$E$1:$F$120,2,FALSE)),"@",VLOOKUP($D39&amp;H$4,申込確認シート!$E$1:$F$120,2,FALSE))</f>
        <v>@</v>
      </c>
      <c r="I39" s="357"/>
      <c r="J39" s="357"/>
      <c r="K39" s="357" t="str">
        <f>IF(ISERROR(VLOOKUP($D39&amp;K$4,申込確認シート!$E$1:$F$120,2,FALSE)),"@",VLOOKUP($D39&amp;K$4,申込確認シート!$E$1:$F$120,2,FALSE))</f>
        <v>@</v>
      </c>
      <c r="L39" s="357"/>
      <c r="M39" s="357"/>
      <c r="N39" s="357" t="str">
        <f>IF(ISERROR(VLOOKUP($D39&amp;N$4,申込確認シート!$E$1:$F$120,2,FALSE)),"@",VLOOKUP($D39&amp;N$4,申込確認シート!$E$1:$F$120,2,FALSE))</f>
        <v>@</v>
      </c>
      <c r="O39" s="357"/>
      <c r="P39" s="357"/>
      <c r="Q39" s="357" t="str">
        <f>IF(ISERROR(VLOOKUP($D39&amp;Q$4,申込確認シート!$E$1:$F$120,2,FALSE)),"@",VLOOKUP($D39&amp;Q$4,申込確認シート!$E$1:$F$120,2,FALSE))</f>
        <v>@</v>
      </c>
      <c r="R39" s="357"/>
      <c r="S39" s="357"/>
      <c r="T39" s="357" t="str">
        <f>IF(ISERROR(VLOOKUP($D39&amp;T$4,申込確認シート!$E$1:$F$120,2,FALSE)),"@",VLOOKUP($D39&amp;T$4,申込確認シート!$E$1:$F$120,2,FALSE))</f>
        <v>@</v>
      </c>
      <c r="U39" s="357"/>
      <c r="V39" s="357"/>
      <c r="W39" s="357" t="str">
        <f>IF(ISERROR(VLOOKUP($D39&amp;W$4,申込確認シート!$E$1:$F$120,2,FALSE)),"@",VLOOKUP($D39&amp;W$4,申込確認シート!$E$1:$F$120,2,FALSE))</f>
        <v>@</v>
      </c>
      <c r="X39" s="357"/>
      <c r="Y39" s="357"/>
      <c r="Z39" s="357" t="str">
        <f>IF(ISERROR(VLOOKUP($D39&amp;Z$4,申込確認シート!$E$1:$F$120,2,FALSE)),"@",VLOOKUP($D39&amp;Z$4,申込確認シート!$E$1:$F$120,2,FALSE))</f>
        <v>@</v>
      </c>
      <c r="AA39" s="357"/>
      <c r="AB39" s="357"/>
      <c r="AC39" s="357" t="str">
        <f>IF(ISERROR(VLOOKUP($D39&amp;AC$4,申込確認シート!$E$1:$F$120,2,FALSE)),"@",VLOOKUP($D39&amp;AC$4,申込確認シート!$E$1:$F$120,2,FALSE))</f>
        <v>@</v>
      </c>
      <c r="AD39" s="357"/>
      <c r="AE39" s="357"/>
      <c r="AF39" s="375" t="str">
        <f>IF(ISERROR(VLOOKUP($D39&amp;AF$4,申込確認シート!$E$1:$F$120,2,FALSE)),"@",VLOOKUP($D39&amp;AF$4,申込確認シート!$E$1:$F$120,2,FALSE))</f>
        <v>@</v>
      </c>
      <c r="AG39" s="376"/>
      <c r="AH39" s="377"/>
      <c r="AI39" s="357" t="str">
        <f>IF(ISERROR(VLOOKUP($D39&amp;AI$4,申込確認シート!$E$1:$F$120,2,FALSE)),"@",VLOOKUP($D39&amp;AI$4,申込確認シート!$E$1:$F$120,2,FALSE))</f>
        <v>@</v>
      </c>
      <c r="AJ39" s="357"/>
      <c r="AK39" s="357"/>
      <c r="AL39" s="357" t="str">
        <f>IF(ISERROR(VLOOKUP($D39&amp;AL$4,申込確認シート!$E$1:$F$120,2,FALSE)),"@",VLOOKUP($D39&amp;AL$4,申込確認シート!$E$1:$F$120,2,FALSE))</f>
        <v>@</v>
      </c>
      <c r="AM39" s="357"/>
      <c r="AN39" s="357"/>
      <c r="AO39" s="357" t="str">
        <f>IF(ISERROR(VLOOKUP($D39&amp;AO$4,申込確認シート!$E$1:$F$120,2,FALSE)),"@",VLOOKUP($D39&amp;AO$4,申込確認シート!$E$1:$F$120,2,FALSE))</f>
        <v>@</v>
      </c>
      <c r="AP39" s="357"/>
      <c r="AQ39" s="357"/>
      <c r="AR39" s="357" t="str">
        <f>IF(ISERROR(VLOOKUP($D39&amp;AR$4,申込確認シート!$E$1:$F$120,2,FALSE)),"@",VLOOKUP($D39&amp;AR$4,申込確認シート!$E$1:$F$120,2,FALSE))</f>
        <v>@</v>
      </c>
      <c r="AS39" s="357"/>
      <c r="AT39" s="357"/>
      <c r="AU39" s="357" t="str">
        <f>IF(ISERROR(VLOOKUP($D39&amp;AU$4,申込確認シート!$E$1:$F$120,2,FALSE)),"@",VLOOKUP($D39&amp;AU$4,申込確認シート!$E$1:$F$120,2,FALSE))</f>
        <v>@</v>
      </c>
      <c r="AV39" s="357"/>
      <c r="AW39" s="358"/>
      <c r="AX39" s="342">
        <f>COUNTIF(申込確認シート!$C$1:$C$120,D39)</f>
        <v>0</v>
      </c>
      <c r="AY39" s="342"/>
      <c r="AZ39" s="2"/>
    </row>
    <row r="40" spans="1:52" ht="9.75" customHeight="1">
      <c r="A40" s="430"/>
      <c r="B40" s="156">
        <v>12</v>
      </c>
      <c r="C40" s="153" t="str">
        <f t="shared" si="0"/>
        <v/>
      </c>
      <c r="D40" s="153" t="str">
        <f>IF(HLOOKUP(入力表!$E$4&amp;"女",入力表!$DB$11:$DJ$50,B16+4,FALSE)="*","",HLOOKUP(入力表!$E$4&amp;"女",入力表!$DB$11:$DJ$50,B16+4,FALSE))</f>
        <v>小女5年80mH</v>
      </c>
      <c r="E40" s="376" t="str">
        <f>IF(ISERROR(VLOOKUP($D40&amp;E$4,申込確認シート!$E$1:$F$120,2,FALSE)),"@",VLOOKUP($D40&amp;E$4,申込確認シート!$E$1:$F$120,2,FALSE))</f>
        <v>@</v>
      </c>
      <c r="F40" s="376"/>
      <c r="G40" s="377"/>
      <c r="H40" s="357" t="str">
        <f>IF(ISERROR(VLOOKUP($D40&amp;H$4,申込確認シート!$E$1:$F$120,2,FALSE)),"@",VLOOKUP($D40&amp;H$4,申込確認シート!$E$1:$F$120,2,FALSE))</f>
        <v>@</v>
      </c>
      <c r="I40" s="357"/>
      <c r="J40" s="357"/>
      <c r="K40" s="357" t="str">
        <f>IF(ISERROR(VLOOKUP($D40&amp;K$4,申込確認シート!$E$1:$F$120,2,FALSE)),"@",VLOOKUP($D40&amp;K$4,申込確認シート!$E$1:$F$120,2,FALSE))</f>
        <v>@</v>
      </c>
      <c r="L40" s="357"/>
      <c r="M40" s="357"/>
      <c r="N40" s="357" t="str">
        <f>IF(ISERROR(VLOOKUP($D40&amp;N$4,申込確認シート!$E$1:$F$120,2,FALSE)),"@",VLOOKUP($D40&amp;N$4,申込確認シート!$E$1:$F$120,2,FALSE))</f>
        <v>@</v>
      </c>
      <c r="O40" s="357"/>
      <c r="P40" s="357"/>
      <c r="Q40" s="357" t="str">
        <f>IF(ISERROR(VLOOKUP($D40&amp;Q$4,申込確認シート!$E$1:$F$120,2,FALSE)),"@",VLOOKUP($D40&amp;Q$4,申込確認シート!$E$1:$F$120,2,FALSE))</f>
        <v>@</v>
      </c>
      <c r="R40" s="357"/>
      <c r="S40" s="357"/>
      <c r="T40" s="357" t="str">
        <f>IF(ISERROR(VLOOKUP($D40&amp;T$4,申込確認シート!$E$1:$F$120,2,FALSE)),"@",VLOOKUP($D40&amp;T$4,申込確認シート!$E$1:$F$120,2,FALSE))</f>
        <v>@</v>
      </c>
      <c r="U40" s="357"/>
      <c r="V40" s="357"/>
      <c r="W40" s="357" t="str">
        <f>IF(ISERROR(VLOOKUP($D40&amp;W$4,申込確認シート!$E$1:$F$120,2,FALSE)),"@",VLOOKUP($D40&amp;W$4,申込確認シート!$E$1:$F$120,2,FALSE))</f>
        <v>@</v>
      </c>
      <c r="X40" s="357"/>
      <c r="Y40" s="357"/>
      <c r="Z40" s="357" t="str">
        <f>IF(ISERROR(VLOOKUP($D40&amp;Z$4,申込確認シート!$E$1:$F$120,2,FALSE)),"@",VLOOKUP($D40&amp;Z$4,申込確認シート!$E$1:$F$120,2,FALSE))</f>
        <v>@</v>
      </c>
      <c r="AA40" s="357"/>
      <c r="AB40" s="357"/>
      <c r="AC40" s="357" t="str">
        <f>IF(ISERROR(VLOOKUP($D40&amp;AC$4,申込確認シート!$E$1:$F$120,2,FALSE)),"@",VLOOKUP($D40&amp;AC$4,申込確認シート!$E$1:$F$120,2,FALSE))</f>
        <v>@</v>
      </c>
      <c r="AD40" s="357"/>
      <c r="AE40" s="357"/>
      <c r="AF40" s="375" t="str">
        <f>IF(ISERROR(VLOOKUP($D40&amp;AF$4,申込確認シート!$E$1:$F$120,2,FALSE)),"@",VLOOKUP($D40&amp;AF$4,申込確認シート!$E$1:$F$120,2,FALSE))</f>
        <v>@</v>
      </c>
      <c r="AG40" s="376"/>
      <c r="AH40" s="377"/>
      <c r="AI40" s="357" t="str">
        <f>IF(ISERROR(VLOOKUP($D40&amp;AI$4,申込確認シート!$E$1:$F$120,2,FALSE)),"@",VLOOKUP($D40&amp;AI$4,申込確認シート!$E$1:$F$120,2,FALSE))</f>
        <v>@</v>
      </c>
      <c r="AJ40" s="357"/>
      <c r="AK40" s="357"/>
      <c r="AL40" s="357" t="str">
        <f>IF(ISERROR(VLOOKUP($D40&amp;AL$4,申込確認シート!$E$1:$F$120,2,FALSE)),"@",VLOOKUP($D40&amp;AL$4,申込確認シート!$E$1:$F$120,2,FALSE))</f>
        <v>@</v>
      </c>
      <c r="AM40" s="357"/>
      <c r="AN40" s="357"/>
      <c r="AO40" s="357" t="str">
        <f>IF(ISERROR(VLOOKUP($D40&amp;AO$4,申込確認シート!$E$1:$F$120,2,FALSE)),"@",VLOOKUP($D40&amp;AO$4,申込確認シート!$E$1:$F$120,2,FALSE))</f>
        <v>@</v>
      </c>
      <c r="AP40" s="357"/>
      <c r="AQ40" s="357"/>
      <c r="AR40" s="357" t="str">
        <f>IF(ISERROR(VLOOKUP($D40&amp;AR$4,申込確認シート!$E$1:$F$120,2,FALSE)),"@",VLOOKUP($D40&amp;AR$4,申込確認シート!$E$1:$F$120,2,FALSE))</f>
        <v>@</v>
      </c>
      <c r="AS40" s="357"/>
      <c r="AT40" s="357"/>
      <c r="AU40" s="357" t="str">
        <f>IF(ISERROR(VLOOKUP($D40&amp;AU$4,申込確認シート!$E$1:$F$120,2,FALSE)),"@",VLOOKUP($D40&amp;AU$4,申込確認シート!$E$1:$F$120,2,FALSE))</f>
        <v>@</v>
      </c>
      <c r="AV40" s="357"/>
      <c r="AW40" s="358"/>
      <c r="AX40" s="342">
        <f>COUNTIF(申込確認シート!$C$1:$C$120,D40)</f>
        <v>0</v>
      </c>
      <c r="AY40" s="342"/>
      <c r="AZ40" s="2"/>
    </row>
    <row r="41" spans="1:52" ht="9.75" customHeight="1">
      <c r="A41" s="430"/>
      <c r="B41" s="156">
        <v>13</v>
      </c>
      <c r="C41" s="153" t="str">
        <f t="shared" si="0"/>
        <v/>
      </c>
      <c r="D41" s="153" t="str">
        <f>IF(HLOOKUP(入力表!$E$4&amp;"女",入力表!$DB$11:$DJ$50,B17+4,FALSE)="*","",HLOOKUP(入力表!$E$4&amp;"女",入力表!$DB$11:$DJ$50,B17+4,FALSE))</f>
        <v>小女6年走高跳</v>
      </c>
      <c r="E41" s="376" t="str">
        <f>IF(ISERROR(VLOOKUP($D41&amp;E$4,申込確認シート!$E$1:$F$120,2,FALSE)),"@",VLOOKUP($D41&amp;E$4,申込確認シート!$E$1:$F$120,2,FALSE))</f>
        <v>@</v>
      </c>
      <c r="F41" s="376"/>
      <c r="G41" s="377"/>
      <c r="H41" s="357" t="str">
        <f>IF(ISERROR(VLOOKUP($D41&amp;H$4,申込確認シート!$E$1:$F$120,2,FALSE)),"@",VLOOKUP($D41&amp;H$4,申込確認シート!$E$1:$F$120,2,FALSE))</f>
        <v>@</v>
      </c>
      <c r="I41" s="357"/>
      <c r="J41" s="357"/>
      <c r="K41" s="357" t="str">
        <f>IF(ISERROR(VLOOKUP($D41&amp;K$4,申込確認シート!$E$1:$F$120,2,FALSE)),"@",VLOOKUP($D41&amp;K$4,申込確認シート!$E$1:$F$120,2,FALSE))</f>
        <v>@</v>
      </c>
      <c r="L41" s="357"/>
      <c r="M41" s="357"/>
      <c r="N41" s="357" t="str">
        <f>IF(ISERROR(VLOOKUP($D41&amp;N$4,申込確認シート!$E$1:$F$120,2,FALSE)),"@",VLOOKUP($D41&amp;N$4,申込確認シート!$E$1:$F$120,2,FALSE))</f>
        <v>@</v>
      </c>
      <c r="O41" s="357"/>
      <c r="P41" s="357"/>
      <c r="Q41" s="357" t="str">
        <f>IF(ISERROR(VLOOKUP($D41&amp;Q$4,申込確認シート!$E$1:$F$120,2,FALSE)),"@",VLOOKUP($D41&amp;Q$4,申込確認シート!$E$1:$F$120,2,FALSE))</f>
        <v>@</v>
      </c>
      <c r="R41" s="357"/>
      <c r="S41" s="357"/>
      <c r="T41" s="357" t="str">
        <f>IF(ISERROR(VLOOKUP($D41&amp;T$4,申込確認シート!$E$1:$F$120,2,FALSE)),"@",VLOOKUP($D41&amp;T$4,申込確認シート!$E$1:$F$120,2,FALSE))</f>
        <v>@</v>
      </c>
      <c r="U41" s="357"/>
      <c r="V41" s="357"/>
      <c r="W41" s="357" t="str">
        <f>IF(ISERROR(VLOOKUP($D41&amp;W$4,申込確認シート!$E$1:$F$120,2,FALSE)),"@",VLOOKUP($D41&amp;W$4,申込確認シート!$E$1:$F$120,2,FALSE))</f>
        <v>@</v>
      </c>
      <c r="X41" s="357"/>
      <c r="Y41" s="357"/>
      <c r="Z41" s="357" t="str">
        <f>IF(ISERROR(VLOOKUP($D41&amp;Z$4,申込確認シート!$E$1:$F$120,2,FALSE)),"@",VLOOKUP($D41&amp;Z$4,申込確認シート!$E$1:$F$120,2,FALSE))</f>
        <v>@</v>
      </c>
      <c r="AA41" s="357"/>
      <c r="AB41" s="357"/>
      <c r="AC41" s="357" t="str">
        <f>IF(ISERROR(VLOOKUP($D41&amp;AC$4,申込確認シート!$E$1:$F$120,2,FALSE)),"@",VLOOKUP($D41&amp;AC$4,申込確認シート!$E$1:$F$120,2,FALSE))</f>
        <v>@</v>
      </c>
      <c r="AD41" s="357"/>
      <c r="AE41" s="357"/>
      <c r="AF41" s="375" t="str">
        <f>IF(ISERROR(VLOOKUP($D41&amp;AF$4,申込確認シート!$E$1:$F$120,2,FALSE)),"@",VLOOKUP($D41&amp;AF$4,申込確認シート!$E$1:$F$120,2,FALSE))</f>
        <v>@</v>
      </c>
      <c r="AG41" s="376"/>
      <c r="AH41" s="377"/>
      <c r="AI41" s="357" t="str">
        <f>IF(ISERROR(VLOOKUP($D41&amp;AI$4,申込確認シート!$E$1:$F$120,2,FALSE)),"@",VLOOKUP($D41&amp;AI$4,申込確認シート!$E$1:$F$120,2,FALSE))</f>
        <v>@</v>
      </c>
      <c r="AJ41" s="357"/>
      <c r="AK41" s="357"/>
      <c r="AL41" s="357" t="str">
        <f>IF(ISERROR(VLOOKUP($D41&amp;AL$4,申込確認シート!$E$1:$F$120,2,FALSE)),"@",VLOOKUP($D41&amp;AL$4,申込確認シート!$E$1:$F$120,2,FALSE))</f>
        <v>@</v>
      </c>
      <c r="AM41" s="357"/>
      <c r="AN41" s="357"/>
      <c r="AO41" s="357" t="str">
        <f>IF(ISERROR(VLOOKUP($D41&amp;AO$4,申込確認シート!$E$1:$F$120,2,FALSE)),"@",VLOOKUP($D41&amp;AO$4,申込確認シート!$E$1:$F$120,2,FALSE))</f>
        <v>@</v>
      </c>
      <c r="AP41" s="357"/>
      <c r="AQ41" s="357"/>
      <c r="AR41" s="357" t="str">
        <f>IF(ISERROR(VLOOKUP($D41&amp;AR$4,申込確認シート!$E$1:$F$120,2,FALSE)),"@",VLOOKUP($D41&amp;AR$4,申込確認シート!$E$1:$F$120,2,FALSE))</f>
        <v>@</v>
      </c>
      <c r="AS41" s="357"/>
      <c r="AT41" s="357"/>
      <c r="AU41" s="357" t="str">
        <f>IF(ISERROR(VLOOKUP($D41&amp;AU$4,申込確認シート!$E$1:$F$120,2,FALSE)),"@",VLOOKUP($D41&amp;AU$4,申込確認シート!$E$1:$F$120,2,FALSE))</f>
        <v>@</v>
      </c>
      <c r="AV41" s="357"/>
      <c r="AW41" s="358"/>
      <c r="AX41" s="342">
        <f>COUNTIF(申込確認シート!$C$1:$C$120,D41)</f>
        <v>0</v>
      </c>
      <c r="AY41" s="342"/>
    </row>
    <row r="42" spans="1:52" ht="9.75" customHeight="1">
      <c r="A42" s="430"/>
      <c r="B42" s="156">
        <v>14</v>
      </c>
      <c r="C42" s="153" t="str">
        <f t="shared" si="0"/>
        <v/>
      </c>
      <c r="D42" s="153" t="str">
        <f>IF(HLOOKUP(入力表!$E$4&amp;"女",入力表!$DB$11:$DJ$50,B18+4,FALSE)="*","",HLOOKUP(入力表!$E$4&amp;"女",入力表!$DB$11:$DJ$50,B18+4,FALSE))</f>
        <v>小女5年走高跳</v>
      </c>
      <c r="E42" s="376" t="str">
        <f>IF(ISERROR(VLOOKUP($D42&amp;E$4,申込確認シート!$E$1:$F$120,2,FALSE)),"@",VLOOKUP($D42&amp;E$4,申込確認シート!$E$1:$F$120,2,FALSE))</f>
        <v>@</v>
      </c>
      <c r="F42" s="376"/>
      <c r="G42" s="377"/>
      <c r="H42" s="357" t="str">
        <f>IF(ISERROR(VLOOKUP($D42&amp;H$4,申込確認シート!$E$1:$F$120,2,FALSE)),"@",VLOOKUP($D42&amp;H$4,申込確認シート!$E$1:$F$120,2,FALSE))</f>
        <v>@</v>
      </c>
      <c r="I42" s="357"/>
      <c r="J42" s="357"/>
      <c r="K42" s="357" t="str">
        <f>IF(ISERROR(VLOOKUP($D42&amp;K$4,申込確認シート!$E$1:$F$120,2,FALSE)),"@",VLOOKUP($D42&amp;K$4,申込確認シート!$E$1:$F$120,2,FALSE))</f>
        <v>@</v>
      </c>
      <c r="L42" s="357"/>
      <c r="M42" s="357"/>
      <c r="N42" s="357" t="str">
        <f>IF(ISERROR(VLOOKUP($D42&amp;N$4,申込確認シート!$E$1:$F$120,2,FALSE)),"@",VLOOKUP($D42&amp;N$4,申込確認シート!$E$1:$F$120,2,FALSE))</f>
        <v>@</v>
      </c>
      <c r="O42" s="357"/>
      <c r="P42" s="357"/>
      <c r="Q42" s="357" t="str">
        <f>IF(ISERROR(VLOOKUP($D42&amp;Q$4,申込確認シート!$E$1:$F$120,2,FALSE)),"@",VLOOKUP($D42&amp;Q$4,申込確認シート!$E$1:$F$120,2,FALSE))</f>
        <v>@</v>
      </c>
      <c r="R42" s="357"/>
      <c r="S42" s="357"/>
      <c r="T42" s="357" t="str">
        <f>IF(ISERROR(VLOOKUP($D42&amp;T$4,申込確認シート!$E$1:$F$120,2,FALSE)),"@",VLOOKUP($D42&amp;T$4,申込確認シート!$E$1:$F$120,2,FALSE))</f>
        <v>@</v>
      </c>
      <c r="U42" s="357"/>
      <c r="V42" s="357"/>
      <c r="W42" s="357" t="str">
        <f>IF(ISERROR(VLOOKUP($D42&amp;W$4,申込確認シート!$E$1:$F$120,2,FALSE)),"@",VLOOKUP($D42&amp;W$4,申込確認シート!$E$1:$F$120,2,FALSE))</f>
        <v>@</v>
      </c>
      <c r="X42" s="357"/>
      <c r="Y42" s="357"/>
      <c r="Z42" s="357" t="str">
        <f>IF(ISERROR(VLOOKUP($D42&amp;Z$4,申込確認シート!$E$1:$F$120,2,FALSE)),"@",VLOOKUP($D42&amp;Z$4,申込確認シート!$E$1:$F$120,2,FALSE))</f>
        <v>@</v>
      </c>
      <c r="AA42" s="357"/>
      <c r="AB42" s="357"/>
      <c r="AC42" s="357" t="str">
        <f>IF(ISERROR(VLOOKUP($D42&amp;AC$4,申込確認シート!$E$1:$F$120,2,FALSE)),"@",VLOOKUP($D42&amp;AC$4,申込確認シート!$E$1:$F$120,2,FALSE))</f>
        <v>@</v>
      </c>
      <c r="AD42" s="357"/>
      <c r="AE42" s="357"/>
      <c r="AF42" s="375" t="str">
        <f>IF(ISERROR(VLOOKUP($D42&amp;AF$4,申込確認シート!$E$1:$F$120,2,FALSE)),"@",VLOOKUP($D42&amp;AF$4,申込確認シート!$E$1:$F$120,2,FALSE))</f>
        <v>@</v>
      </c>
      <c r="AG42" s="376"/>
      <c r="AH42" s="377"/>
      <c r="AI42" s="357" t="str">
        <f>IF(ISERROR(VLOOKUP($D42&amp;AI$4,申込確認シート!$E$1:$F$120,2,FALSE)),"@",VLOOKUP($D42&amp;AI$4,申込確認シート!$E$1:$F$120,2,FALSE))</f>
        <v>@</v>
      </c>
      <c r="AJ42" s="357"/>
      <c r="AK42" s="357"/>
      <c r="AL42" s="357" t="str">
        <f>IF(ISERROR(VLOOKUP($D42&amp;AL$4,申込確認シート!$E$1:$F$120,2,FALSE)),"@",VLOOKUP($D42&amp;AL$4,申込確認シート!$E$1:$F$120,2,FALSE))</f>
        <v>@</v>
      </c>
      <c r="AM42" s="357"/>
      <c r="AN42" s="357"/>
      <c r="AO42" s="357" t="str">
        <f>IF(ISERROR(VLOOKUP($D42&amp;AO$4,申込確認シート!$E$1:$F$120,2,FALSE)),"@",VLOOKUP($D42&amp;AO$4,申込確認シート!$E$1:$F$120,2,FALSE))</f>
        <v>@</v>
      </c>
      <c r="AP42" s="357"/>
      <c r="AQ42" s="357"/>
      <c r="AR42" s="357" t="str">
        <f>IF(ISERROR(VLOOKUP($D42&amp;AR$4,申込確認シート!$E$1:$F$120,2,FALSE)),"@",VLOOKUP($D42&amp;AR$4,申込確認シート!$E$1:$F$120,2,FALSE))</f>
        <v>@</v>
      </c>
      <c r="AS42" s="357"/>
      <c r="AT42" s="357"/>
      <c r="AU42" s="357" t="str">
        <f>IF(ISERROR(VLOOKUP($D42&amp;AU$4,申込確認シート!$E$1:$F$120,2,FALSE)),"@",VLOOKUP($D42&amp;AU$4,申込確認シート!$E$1:$F$120,2,FALSE))</f>
        <v>@</v>
      </c>
      <c r="AV42" s="357"/>
      <c r="AW42" s="358"/>
      <c r="AX42" s="342">
        <f>COUNTIF(申込確認シート!$C$1:$C$120,D42)</f>
        <v>0</v>
      </c>
      <c r="AY42" s="342"/>
    </row>
    <row r="43" spans="1:52" ht="9.75" customHeight="1">
      <c r="A43" s="430"/>
      <c r="B43" s="156">
        <v>15</v>
      </c>
      <c r="C43" s="153" t="str">
        <f t="shared" si="0"/>
        <v/>
      </c>
      <c r="D43" s="153" t="str">
        <f>IF(HLOOKUP(入力表!$E$4&amp;"女",入力表!$DB$11:$DJ$50,B19+4,FALSE)="*","",HLOOKUP(入力表!$E$4&amp;"女",入力表!$DB$11:$DJ$50,B19+4,FALSE))</f>
        <v>小女6年走幅跳</v>
      </c>
      <c r="E43" s="376" t="str">
        <f>IF(ISERROR(VLOOKUP($D43&amp;E$4,申込確認シート!$E$1:$F$120,2,FALSE)),"@",VLOOKUP($D43&amp;E$4,申込確認シート!$E$1:$F$120,2,FALSE))</f>
        <v>@</v>
      </c>
      <c r="F43" s="376"/>
      <c r="G43" s="377"/>
      <c r="H43" s="357" t="str">
        <f>IF(ISERROR(VLOOKUP($D43&amp;H$4,申込確認シート!$E$1:$F$120,2,FALSE)),"@",VLOOKUP($D43&amp;H$4,申込確認シート!$E$1:$F$120,2,FALSE))</f>
        <v>@</v>
      </c>
      <c r="I43" s="357"/>
      <c r="J43" s="357"/>
      <c r="K43" s="357" t="str">
        <f>IF(ISERROR(VLOOKUP($D43&amp;K$4,申込確認シート!$E$1:$F$120,2,FALSE)),"@",VLOOKUP($D43&amp;K$4,申込確認シート!$E$1:$F$120,2,FALSE))</f>
        <v>@</v>
      </c>
      <c r="L43" s="357"/>
      <c r="M43" s="357"/>
      <c r="N43" s="357" t="str">
        <f>IF(ISERROR(VLOOKUP($D43&amp;N$4,申込確認シート!$E$1:$F$120,2,FALSE)),"@",VLOOKUP($D43&amp;N$4,申込確認シート!$E$1:$F$120,2,FALSE))</f>
        <v>@</v>
      </c>
      <c r="O43" s="357"/>
      <c r="P43" s="357"/>
      <c r="Q43" s="357" t="str">
        <f>IF(ISERROR(VLOOKUP($D43&amp;Q$4,申込確認シート!$E$1:$F$120,2,FALSE)),"@",VLOOKUP($D43&amp;Q$4,申込確認シート!$E$1:$F$120,2,FALSE))</f>
        <v>@</v>
      </c>
      <c r="R43" s="357"/>
      <c r="S43" s="357"/>
      <c r="T43" s="357" t="str">
        <f>IF(ISERROR(VLOOKUP($D43&amp;T$4,申込確認シート!$E$1:$F$120,2,FALSE)),"@",VLOOKUP($D43&amp;T$4,申込確認シート!$E$1:$F$120,2,FALSE))</f>
        <v>@</v>
      </c>
      <c r="U43" s="357"/>
      <c r="V43" s="357"/>
      <c r="W43" s="357" t="str">
        <f>IF(ISERROR(VLOOKUP($D43&amp;W$4,申込確認シート!$E$1:$F$120,2,FALSE)),"@",VLOOKUP($D43&amp;W$4,申込確認シート!$E$1:$F$120,2,FALSE))</f>
        <v>@</v>
      </c>
      <c r="X43" s="357"/>
      <c r="Y43" s="357"/>
      <c r="Z43" s="357" t="str">
        <f>IF(ISERROR(VLOOKUP($D43&amp;Z$4,申込確認シート!$E$1:$F$120,2,FALSE)),"@",VLOOKUP($D43&amp;Z$4,申込確認シート!$E$1:$F$120,2,FALSE))</f>
        <v>@</v>
      </c>
      <c r="AA43" s="357"/>
      <c r="AB43" s="357"/>
      <c r="AC43" s="357" t="str">
        <f>IF(ISERROR(VLOOKUP($D43&amp;AC$4,申込確認シート!$E$1:$F$120,2,FALSE)),"@",VLOOKUP($D43&amp;AC$4,申込確認シート!$E$1:$F$120,2,FALSE))</f>
        <v>@</v>
      </c>
      <c r="AD43" s="357"/>
      <c r="AE43" s="357"/>
      <c r="AF43" s="375" t="str">
        <f>IF(ISERROR(VLOOKUP($D43&amp;AF$4,申込確認シート!$E$1:$F$120,2,FALSE)),"@",VLOOKUP($D43&amp;AF$4,申込確認シート!$E$1:$F$120,2,FALSE))</f>
        <v>@</v>
      </c>
      <c r="AG43" s="376"/>
      <c r="AH43" s="377"/>
      <c r="AI43" s="357" t="str">
        <f>IF(ISERROR(VLOOKUP($D43&amp;AI$4,申込確認シート!$E$1:$F$120,2,FALSE)),"@",VLOOKUP($D43&amp;AI$4,申込確認シート!$E$1:$F$120,2,FALSE))</f>
        <v>@</v>
      </c>
      <c r="AJ43" s="357"/>
      <c r="AK43" s="357"/>
      <c r="AL43" s="357" t="str">
        <f>IF(ISERROR(VLOOKUP($D43&amp;AL$4,申込確認シート!$E$1:$F$120,2,FALSE)),"@",VLOOKUP($D43&amp;AL$4,申込確認シート!$E$1:$F$120,2,FALSE))</f>
        <v>@</v>
      </c>
      <c r="AM43" s="357"/>
      <c r="AN43" s="357"/>
      <c r="AO43" s="357" t="str">
        <f>IF(ISERROR(VLOOKUP($D43&amp;AO$4,申込確認シート!$E$1:$F$120,2,FALSE)),"@",VLOOKUP($D43&amp;AO$4,申込確認シート!$E$1:$F$120,2,FALSE))</f>
        <v>@</v>
      </c>
      <c r="AP43" s="357"/>
      <c r="AQ43" s="357"/>
      <c r="AR43" s="357" t="str">
        <f>IF(ISERROR(VLOOKUP($D43&amp;AR$4,申込確認シート!$E$1:$F$120,2,FALSE)),"@",VLOOKUP($D43&amp;AR$4,申込確認シート!$E$1:$F$120,2,FALSE))</f>
        <v>@</v>
      </c>
      <c r="AS43" s="357"/>
      <c r="AT43" s="357"/>
      <c r="AU43" s="357" t="str">
        <f>IF(ISERROR(VLOOKUP($D43&amp;AU$4,申込確認シート!$E$1:$F$120,2,FALSE)),"@",VLOOKUP($D43&amp;AU$4,申込確認シート!$E$1:$F$120,2,FALSE))</f>
        <v>@</v>
      </c>
      <c r="AV43" s="357"/>
      <c r="AW43" s="358"/>
      <c r="AX43" s="342">
        <f>COUNTIF(申込確認シート!$C$1:$C$120,D43)</f>
        <v>0</v>
      </c>
      <c r="AY43" s="342"/>
    </row>
    <row r="44" spans="1:52" ht="9.75" customHeight="1">
      <c r="A44" s="430"/>
      <c r="B44" s="156">
        <v>16</v>
      </c>
      <c r="C44" s="153" t="str">
        <f t="shared" si="0"/>
        <v/>
      </c>
      <c r="D44" s="153" t="str">
        <f>IF(HLOOKUP(入力表!$E$4&amp;"女",入力表!$DB$11:$DJ$50,B20+4,FALSE)="*","",HLOOKUP(入力表!$E$4&amp;"女",入力表!$DB$11:$DJ$50,B20+4,FALSE))</f>
        <v>小女5年走幅跳</v>
      </c>
      <c r="E44" s="376" t="str">
        <f>IF(ISERROR(VLOOKUP($D44&amp;E$4,申込確認シート!$E$1:$F$120,2,FALSE)),"@",VLOOKUP($D44&amp;E$4,申込確認シート!$E$1:$F$120,2,FALSE))</f>
        <v>@</v>
      </c>
      <c r="F44" s="376"/>
      <c r="G44" s="377"/>
      <c r="H44" s="357" t="str">
        <f>IF(ISERROR(VLOOKUP($D44&amp;H$4,申込確認シート!$E$1:$F$120,2,FALSE)),"@",VLOOKUP($D44&amp;H$4,申込確認シート!$E$1:$F$120,2,FALSE))</f>
        <v>@</v>
      </c>
      <c r="I44" s="357"/>
      <c r="J44" s="357"/>
      <c r="K44" s="357" t="str">
        <f>IF(ISERROR(VLOOKUP($D44&amp;K$4,申込確認シート!$E$1:$F$120,2,FALSE)),"@",VLOOKUP($D44&amp;K$4,申込確認シート!$E$1:$F$120,2,FALSE))</f>
        <v>@</v>
      </c>
      <c r="L44" s="357"/>
      <c r="M44" s="357"/>
      <c r="N44" s="357" t="str">
        <f>IF(ISERROR(VLOOKUP($D44&amp;N$4,申込確認シート!$E$1:$F$120,2,FALSE)),"@",VLOOKUP($D44&amp;N$4,申込確認シート!$E$1:$F$120,2,FALSE))</f>
        <v>@</v>
      </c>
      <c r="O44" s="357"/>
      <c r="P44" s="357"/>
      <c r="Q44" s="357" t="str">
        <f>IF(ISERROR(VLOOKUP($D44&amp;Q$4,申込確認シート!$E$1:$F$120,2,FALSE)),"@",VLOOKUP($D44&amp;Q$4,申込確認シート!$E$1:$F$120,2,FALSE))</f>
        <v>@</v>
      </c>
      <c r="R44" s="357"/>
      <c r="S44" s="357"/>
      <c r="T44" s="357" t="str">
        <f>IF(ISERROR(VLOOKUP($D44&amp;T$4,申込確認シート!$E$1:$F$120,2,FALSE)),"@",VLOOKUP($D44&amp;T$4,申込確認シート!$E$1:$F$120,2,FALSE))</f>
        <v>@</v>
      </c>
      <c r="U44" s="357"/>
      <c r="V44" s="357"/>
      <c r="W44" s="357" t="str">
        <f>IF(ISERROR(VLOOKUP($D44&amp;W$4,申込確認シート!$E$1:$F$120,2,FALSE)),"@",VLOOKUP($D44&amp;W$4,申込確認シート!$E$1:$F$120,2,FALSE))</f>
        <v>@</v>
      </c>
      <c r="X44" s="357"/>
      <c r="Y44" s="357"/>
      <c r="Z44" s="357" t="str">
        <f>IF(ISERROR(VLOOKUP($D44&amp;Z$4,申込確認シート!$E$1:$F$120,2,FALSE)),"@",VLOOKUP($D44&amp;Z$4,申込確認シート!$E$1:$F$120,2,FALSE))</f>
        <v>@</v>
      </c>
      <c r="AA44" s="357"/>
      <c r="AB44" s="357"/>
      <c r="AC44" s="357" t="str">
        <f>IF(ISERROR(VLOOKUP($D44&amp;AC$4,申込確認シート!$E$1:$F$120,2,FALSE)),"@",VLOOKUP($D44&amp;AC$4,申込確認シート!$E$1:$F$120,2,FALSE))</f>
        <v>@</v>
      </c>
      <c r="AD44" s="357"/>
      <c r="AE44" s="357"/>
      <c r="AF44" s="375" t="str">
        <f>IF(ISERROR(VLOOKUP($D44&amp;AF$4,申込確認シート!$E$1:$F$120,2,FALSE)),"@",VLOOKUP($D44&amp;AF$4,申込確認シート!$E$1:$F$120,2,FALSE))</f>
        <v>@</v>
      </c>
      <c r="AG44" s="376"/>
      <c r="AH44" s="377"/>
      <c r="AI44" s="357" t="str">
        <f>IF(ISERROR(VLOOKUP($D44&amp;AI$4,申込確認シート!$E$1:$F$120,2,FALSE)),"@",VLOOKUP($D44&amp;AI$4,申込確認シート!$E$1:$F$120,2,FALSE))</f>
        <v>@</v>
      </c>
      <c r="AJ44" s="357"/>
      <c r="AK44" s="357"/>
      <c r="AL44" s="357" t="str">
        <f>IF(ISERROR(VLOOKUP($D44&amp;AL$4,申込確認シート!$E$1:$F$120,2,FALSE)),"@",VLOOKUP($D44&amp;AL$4,申込確認シート!$E$1:$F$120,2,FALSE))</f>
        <v>@</v>
      </c>
      <c r="AM44" s="357"/>
      <c r="AN44" s="357"/>
      <c r="AO44" s="357" t="str">
        <f>IF(ISERROR(VLOOKUP($D44&amp;AO$4,申込確認シート!$E$1:$F$120,2,FALSE)),"@",VLOOKUP($D44&amp;AO$4,申込確認シート!$E$1:$F$120,2,FALSE))</f>
        <v>@</v>
      </c>
      <c r="AP44" s="357"/>
      <c r="AQ44" s="357"/>
      <c r="AR44" s="357" t="str">
        <f>IF(ISERROR(VLOOKUP($D44&amp;AR$4,申込確認シート!$E$1:$F$120,2,FALSE)),"@",VLOOKUP($D44&amp;AR$4,申込確認シート!$E$1:$F$120,2,FALSE))</f>
        <v>@</v>
      </c>
      <c r="AS44" s="357"/>
      <c r="AT44" s="357"/>
      <c r="AU44" s="357" t="str">
        <f>IF(ISERROR(VLOOKUP($D44&amp;AU$4,申込確認シート!$E$1:$F$120,2,FALSE)),"@",VLOOKUP($D44&amp;AU$4,申込確認シート!$E$1:$F$120,2,FALSE))</f>
        <v>@</v>
      </c>
      <c r="AV44" s="357"/>
      <c r="AW44" s="358"/>
      <c r="AX44" s="342">
        <f>COUNTIF(申込確認シート!$C$1:$C$120,D44)</f>
        <v>0</v>
      </c>
      <c r="AY44" s="342"/>
    </row>
    <row r="45" spans="1:52" ht="9.75" customHeight="1">
      <c r="A45" s="430"/>
      <c r="B45" s="156">
        <v>17</v>
      </c>
      <c r="C45" s="153" t="str">
        <f t="shared" si="0"/>
        <v/>
      </c>
      <c r="D45" s="153" t="str">
        <f>IF(HLOOKUP(入力表!$E$4&amp;"女",入力表!$DB$11:$DJ$50,B21+4,FALSE)="*","",HLOOKUP(入力表!$E$4&amp;"女",入力表!$DB$11:$DJ$50,B21+4,FALSE))</f>
        <v>小女4年走幅跳</v>
      </c>
      <c r="E45" s="376" t="str">
        <f>IF(ISERROR(VLOOKUP($D45&amp;E$4,申込確認シート!$E$1:$F$120,2,FALSE)),"@",VLOOKUP($D45&amp;E$4,申込確認シート!$E$1:$F$120,2,FALSE))</f>
        <v>@</v>
      </c>
      <c r="F45" s="376"/>
      <c r="G45" s="377"/>
      <c r="H45" s="357" t="str">
        <f>IF(ISERROR(VLOOKUP($D45&amp;H$4,申込確認シート!$E$1:$F$120,2,FALSE)),"@",VLOOKUP($D45&amp;H$4,申込確認シート!$E$1:$F$120,2,FALSE))</f>
        <v>@</v>
      </c>
      <c r="I45" s="357"/>
      <c r="J45" s="357"/>
      <c r="K45" s="357" t="str">
        <f>IF(ISERROR(VLOOKUP($D45&amp;K$4,申込確認シート!$E$1:$F$120,2,FALSE)),"@",VLOOKUP($D45&amp;K$4,申込確認シート!$E$1:$F$120,2,FALSE))</f>
        <v>@</v>
      </c>
      <c r="L45" s="357"/>
      <c r="M45" s="357"/>
      <c r="N45" s="357" t="str">
        <f>IF(ISERROR(VLOOKUP($D45&amp;N$4,申込確認シート!$E$1:$F$120,2,FALSE)),"@",VLOOKUP($D45&amp;N$4,申込確認シート!$E$1:$F$120,2,FALSE))</f>
        <v>@</v>
      </c>
      <c r="O45" s="357"/>
      <c r="P45" s="357"/>
      <c r="Q45" s="357" t="str">
        <f>IF(ISERROR(VLOOKUP($D45&amp;Q$4,申込確認シート!$E$1:$F$120,2,FALSE)),"@",VLOOKUP($D45&amp;Q$4,申込確認シート!$E$1:$F$120,2,FALSE))</f>
        <v>@</v>
      </c>
      <c r="R45" s="357"/>
      <c r="S45" s="357"/>
      <c r="T45" s="357" t="str">
        <f>IF(ISERROR(VLOOKUP($D45&amp;T$4,申込確認シート!$E$1:$F$120,2,FALSE)),"@",VLOOKUP($D45&amp;T$4,申込確認シート!$E$1:$F$120,2,FALSE))</f>
        <v>@</v>
      </c>
      <c r="U45" s="357"/>
      <c r="V45" s="357"/>
      <c r="W45" s="357" t="str">
        <f>IF(ISERROR(VLOOKUP($D45&amp;W$4,申込確認シート!$E$1:$F$120,2,FALSE)),"@",VLOOKUP($D45&amp;W$4,申込確認シート!$E$1:$F$120,2,FALSE))</f>
        <v>@</v>
      </c>
      <c r="X45" s="357"/>
      <c r="Y45" s="357"/>
      <c r="Z45" s="357" t="str">
        <f>IF(ISERROR(VLOOKUP($D45&amp;Z$4,申込確認シート!$E$1:$F$120,2,FALSE)),"@",VLOOKUP($D45&amp;Z$4,申込確認シート!$E$1:$F$120,2,FALSE))</f>
        <v>@</v>
      </c>
      <c r="AA45" s="357"/>
      <c r="AB45" s="357"/>
      <c r="AC45" s="357" t="str">
        <f>IF(ISERROR(VLOOKUP($D45&amp;AC$4,申込確認シート!$E$1:$F$120,2,FALSE)),"@",VLOOKUP($D45&amp;AC$4,申込確認シート!$E$1:$F$120,2,FALSE))</f>
        <v>@</v>
      </c>
      <c r="AD45" s="357"/>
      <c r="AE45" s="357"/>
      <c r="AF45" s="375" t="str">
        <f>IF(ISERROR(VLOOKUP($D45&amp;AF$4,申込確認シート!$E$1:$F$120,2,FALSE)),"@",VLOOKUP($D45&amp;AF$4,申込確認シート!$E$1:$F$120,2,FALSE))</f>
        <v>@</v>
      </c>
      <c r="AG45" s="376"/>
      <c r="AH45" s="377"/>
      <c r="AI45" s="357" t="str">
        <f>IF(ISERROR(VLOOKUP($D45&amp;AI$4,申込確認シート!$E$1:$F$120,2,FALSE)),"@",VLOOKUP($D45&amp;AI$4,申込確認シート!$E$1:$F$120,2,FALSE))</f>
        <v>@</v>
      </c>
      <c r="AJ45" s="357"/>
      <c r="AK45" s="357"/>
      <c r="AL45" s="357" t="str">
        <f>IF(ISERROR(VLOOKUP($D45&amp;AL$4,申込確認シート!$E$1:$F$120,2,FALSE)),"@",VLOOKUP($D45&amp;AL$4,申込確認シート!$E$1:$F$120,2,FALSE))</f>
        <v>@</v>
      </c>
      <c r="AM45" s="357"/>
      <c r="AN45" s="357"/>
      <c r="AO45" s="357" t="str">
        <f>IF(ISERROR(VLOOKUP($D45&amp;AO$4,申込確認シート!$E$1:$F$120,2,FALSE)),"@",VLOOKUP($D45&amp;AO$4,申込確認シート!$E$1:$F$120,2,FALSE))</f>
        <v>@</v>
      </c>
      <c r="AP45" s="357"/>
      <c r="AQ45" s="357"/>
      <c r="AR45" s="357" t="str">
        <f>IF(ISERROR(VLOOKUP($D45&amp;AR$4,申込確認シート!$E$1:$F$120,2,FALSE)),"@",VLOOKUP($D45&amp;AR$4,申込確認シート!$E$1:$F$120,2,FALSE))</f>
        <v>@</v>
      </c>
      <c r="AS45" s="357"/>
      <c r="AT45" s="357"/>
      <c r="AU45" s="357" t="str">
        <f>IF(ISERROR(VLOOKUP($D45&amp;AU$4,申込確認シート!$E$1:$F$120,2,FALSE)),"@",VLOOKUP($D45&amp;AU$4,申込確認シート!$E$1:$F$120,2,FALSE))</f>
        <v>@</v>
      </c>
      <c r="AV45" s="357"/>
      <c r="AW45" s="358"/>
      <c r="AX45" s="342">
        <f>COUNTIF(申込確認シート!$C$1:$C$120,D45)</f>
        <v>0</v>
      </c>
      <c r="AY45" s="342"/>
    </row>
    <row r="46" spans="1:52" ht="9.75" customHeight="1">
      <c r="A46" s="430"/>
      <c r="B46" s="156">
        <v>18</v>
      </c>
      <c r="C46" s="153" t="str">
        <f t="shared" si="0"/>
        <v/>
      </c>
      <c r="D46" s="153" t="str">
        <f>IF(HLOOKUP(入力表!$E$4&amp;"女",入力表!$DB$11:$DJ$50,B22+4,FALSE)="*","",HLOOKUP(入力表!$E$4&amp;"女",入力表!$DB$11:$DJ$50,B22+4,FALSE))</f>
        <v>小女6年砲丸</v>
      </c>
      <c r="E46" s="376" t="str">
        <f>IF(ISERROR(VLOOKUP($D46&amp;E$4,申込確認シート!$E$1:$F$120,2,FALSE)),"@",VLOOKUP($D46&amp;E$4,申込確認シート!$E$1:$F$120,2,FALSE))</f>
        <v>@</v>
      </c>
      <c r="F46" s="376"/>
      <c r="G46" s="377"/>
      <c r="H46" s="357" t="str">
        <f>IF(ISERROR(VLOOKUP($D46&amp;H$4,申込確認シート!$E$1:$F$120,2,FALSE)),"@",VLOOKUP($D46&amp;H$4,申込確認シート!$E$1:$F$120,2,FALSE))</f>
        <v>@</v>
      </c>
      <c r="I46" s="357"/>
      <c r="J46" s="357"/>
      <c r="K46" s="357" t="str">
        <f>IF(ISERROR(VLOOKUP($D46&amp;K$4,申込確認シート!$E$1:$F$120,2,FALSE)),"@",VLOOKUP($D46&amp;K$4,申込確認シート!$E$1:$F$120,2,FALSE))</f>
        <v>@</v>
      </c>
      <c r="L46" s="357"/>
      <c r="M46" s="357"/>
      <c r="N46" s="357" t="str">
        <f>IF(ISERROR(VLOOKUP($D46&amp;N$4,申込確認シート!$E$1:$F$120,2,FALSE)),"@",VLOOKUP($D46&amp;N$4,申込確認シート!$E$1:$F$120,2,FALSE))</f>
        <v>@</v>
      </c>
      <c r="O46" s="357"/>
      <c r="P46" s="357"/>
      <c r="Q46" s="357" t="str">
        <f>IF(ISERROR(VLOOKUP($D46&amp;Q$4,申込確認シート!$E$1:$F$120,2,FALSE)),"@",VLOOKUP($D46&amp;Q$4,申込確認シート!$E$1:$F$120,2,FALSE))</f>
        <v>@</v>
      </c>
      <c r="R46" s="357"/>
      <c r="S46" s="357"/>
      <c r="T46" s="357" t="str">
        <f>IF(ISERROR(VLOOKUP($D46&amp;T$4,申込確認シート!$E$1:$F$120,2,FALSE)),"@",VLOOKUP($D46&amp;T$4,申込確認シート!$E$1:$F$120,2,FALSE))</f>
        <v>@</v>
      </c>
      <c r="U46" s="357"/>
      <c r="V46" s="357"/>
      <c r="W46" s="357" t="str">
        <f>IF(ISERROR(VLOOKUP($D46&amp;W$4,申込確認シート!$E$1:$F$120,2,FALSE)),"@",VLOOKUP($D46&amp;W$4,申込確認シート!$E$1:$F$120,2,FALSE))</f>
        <v>@</v>
      </c>
      <c r="X46" s="357"/>
      <c r="Y46" s="357"/>
      <c r="Z46" s="357" t="str">
        <f>IF(ISERROR(VLOOKUP($D46&amp;Z$4,申込確認シート!$E$1:$F$120,2,FALSE)),"@",VLOOKUP($D46&amp;Z$4,申込確認シート!$E$1:$F$120,2,FALSE))</f>
        <v>@</v>
      </c>
      <c r="AA46" s="357"/>
      <c r="AB46" s="357"/>
      <c r="AC46" s="357" t="str">
        <f>IF(ISERROR(VLOOKUP($D46&amp;AC$4,申込確認シート!$E$1:$F$120,2,FALSE)),"@",VLOOKUP($D46&amp;AC$4,申込確認シート!$E$1:$F$120,2,FALSE))</f>
        <v>@</v>
      </c>
      <c r="AD46" s="357"/>
      <c r="AE46" s="357"/>
      <c r="AF46" s="375" t="str">
        <f>IF(ISERROR(VLOOKUP($D46&amp;AF$4,申込確認シート!$E$1:$F$120,2,FALSE)),"@",VLOOKUP($D46&amp;AF$4,申込確認シート!$E$1:$F$120,2,FALSE))</f>
        <v>@</v>
      </c>
      <c r="AG46" s="376"/>
      <c r="AH46" s="377"/>
      <c r="AI46" s="357" t="str">
        <f>IF(ISERROR(VLOOKUP($D46&amp;AI$4,申込確認シート!$E$1:$F$120,2,FALSE)),"@",VLOOKUP($D46&amp;AI$4,申込確認シート!$E$1:$F$120,2,FALSE))</f>
        <v>@</v>
      </c>
      <c r="AJ46" s="357"/>
      <c r="AK46" s="357"/>
      <c r="AL46" s="357" t="str">
        <f>IF(ISERROR(VLOOKUP($D46&amp;AL$4,申込確認シート!$E$1:$F$120,2,FALSE)),"@",VLOOKUP($D46&amp;AL$4,申込確認シート!$E$1:$F$120,2,FALSE))</f>
        <v>@</v>
      </c>
      <c r="AM46" s="357"/>
      <c r="AN46" s="357"/>
      <c r="AO46" s="357" t="str">
        <f>IF(ISERROR(VLOOKUP($D46&amp;AO$4,申込確認シート!$E$1:$F$120,2,FALSE)),"@",VLOOKUP($D46&amp;AO$4,申込確認シート!$E$1:$F$120,2,FALSE))</f>
        <v>@</v>
      </c>
      <c r="AP46" s="357"/>
      <c r="AQ46" s="357"/>
      <c r="AR46" s="357" t="str">
        <f>IF(ISERROR(VLOOKUP($D46&amp;AR$4,申込確認シート!$E$1:$F$120,2,FALSE)),"@",VLOOKUP($D46&amp;AR$4,申込確認シート!$E$1:$F$120,2,FALSE))</f>
        <v>@</v>
      </c>
      <c r="AS46" s="357"/>
      <c r="AT46" s="357"/>
      <c r="AU46" s="357" t="str">
        <f>IF(ISERROR(VLOOKUP($D46&amp;AU$4,申込確認シート!$E$1:$F$120,2,FALSE)),"@",VLOOKUP($D46&amp;AU$4,申込確認シート!$E$1:$F$120,2,FALSE))</f>
        <v>@</v>
      </c>
      <c r="AV46" s="357"/>
      <c r="AW46" s="358"/>
      <c r="AX46" s="342">
        <f>COUNTIF(申込確認シート!$C$1:$C$120,D46)</f>
        <v>0</v>
      </c>
      <c r="AY46" s="342"/>
    </row>
    <row r="47" spans="1:52" ht="9.75" customHeight="1">
      <c r="A47" s="430"/>
      <c r="B47" s="156">
        <v>19</v>
      </c>
      <c r="C47" s="153" t="str">
        <f t="shared" si="0"/>
        <v/>
      </c>
      <c r="D47" s="153" t="str">
        <f>IF(HLOOKUP(入力表!$E$4&amp;"女",入力表!$DB$11:$DJ$50,B23+4,FALSE)="*","",HLOOKUP(入力表!$E$4&amp;"女",入力表!$DB$11:$DJ$50,B23+4,FALSE))</f>
        <v>小女6年ｼﾞｬﾍﾞﾘｯｸﾎﾞｰﾙ</v>
      </c>
      <c r="E47" s="376" t="str">
        <f>IF(ISERROR(VLOOKUP($D47&amp;E$4,申込確認シート!$E$1:$F$120,2,FALSE)),"@",VLOOKUP($D47&amp;E$4,申込確認シート!$E$1:$F$120,2,FALSE))</f>
        <v>@</v>
      </c>
      <c r="F47" s="376"/>
      <c r="G47" s="377"/>
      <c r="H47" s="357" t="str">
        <f>IF(ISERROR(VLOOKUP($D47&amp;H$4,申込確認シート!$E$1:$F$120,2,FALSE)),"@",VLOOKUP($D47&amp;H$4,申込確認シート!$E$1:$F$120,2,FALSE))</f>
        <v>@</v>
      </c>
      <c r="I47" s="357"/>
      <c r="J47" s="357"/>
      <c r="K47" s="357" t="str">
        <f>IF(ISERROR(VLOOKUP($D47&amp;K$4,申込確認シート!$E$1:$F$120,2,FALSE)),"@",VLOOKUP($D47&amp;K$4,申込確認シート!$E$1:$F$120,2,FALSE))</f>
        <v>@</v>
      </c>
      <c r="L47" s="357"/>
      <c r="M47" s="357"/>
      <c r="N47" s="357" t="str">
        <f>IF(ISERROR(VLOOKUP($D47&amp;N$4,申込確認シート!$E$1:$F$120,2,FALSE)),"@",VLOOKUP($D47&amp;N$4,申込確認シート!$E$1:$F$120,2,FALSE))</f>
        <v>@</v>
      </c>
      <c r="O47" s="357"/>
      <c r="P47" s="357"/>
      <c r="Q47" s="357" t="str">
        <f>IF(ISERROR(VLOOKUP($D47&amp;Q$4,申込確認シート!$E$1:$F$120,2,FALSE)),"@",VLOOKUP($D47&amp;Q$4,申込確認シート!$E$1:$F$120,2,FALSE))</f>
        <v>@</v>
      </c>
      <c r="R47" s="357"/>
      <c r="S47" s="357"/>
      <c r="T47" s="357" t="str">
        <f>IF(ISERROR(VLOOKUP($D47&amp;T$4,申込確認シート!$E$1:$F$120,2,FALSE)),"@",VLOOKUP($D47&amp;T$4,申込確認シート!$E$1:$F$120,2,FALSE))</f>
        <v>@</v>
      </c>
      <c r="U47" s="357"/>
      <c r="V47" s="357"/>
      <c r="W47" s="357" t="str">
        <f>IF(ISERROR(VLOOKUP($D47&amp;W$4,申込確認シート!$E$1:$F$120,2,FALSE)),"@",VLOOKUP($D47&amp;W$4,申込確認シート!$E$1:$F$120,2,FALSE))</f>
        <v>@</v>
      </c>
      <c r="X47" s="357"/>
      <c r="Y47" s="357"/>
      <c r="Z47" s="357" t="str">
        <f>IF(ISERROR(VLOOKUP($D47&amp;Z$4,申込確認シート!$E$1:$F$120,2,FALSE)),"@",VLOOKUP($D47&amp;Z$4,申込確認シート!$E$1:$F$120,2,FALSE))</f>
        <v>@</v>
      </c>
      <c r="AA47" s="357"/>
      <c r="AB47" s="357"/>
      <c r="AC47" s="357" t="str">
        <f>IF(ISERROR(VLOOKUP($D47&amp;AC$4,申込確認シート!$E$1:$F$120,2,FALSE)),"@",VLOOKUP($D47&amp;AC$4,申込確認シート!$E$1:$F$120,2,FALSE))</f>
        <v>@</v>
      </c>
      <c r="AD47" s="357"/>
      <c r="AE47" s="357"/>
      <c r="AF47" s="375" t="str">
        <f>IF(ISERROR(VLOOKUP($D47&amp;AF$4,申込確認シート!$E$1:$F$120,2,FALSE)),"@",VLOOKUP($D47&amp;AF$4,申込確認シート!$E$1:$F$120,2,FALSE))</f>
        <v>@</v>
      </c>
      <c r="AG47" s="376"/>
      <c r="AH47" s="377"/>
      <c r="AI47" s="357" t="str">
        <f>IF(ISERROR(VLOOKUP($D47&amp;AI$4,申込確認シート!$E$1:$F$120,2,FALSE)),"@",VLOOKUP($D47&amp;AI$4,申込確認シート!$E$1:$F$120,2,FALSE))</f>
        <v>@</v>
      </c>
      <c r="AJ47" s="357"/>
      <c r="AK47" s="357"/>
      <c r="AL47" s="357" t="str">
        <f>IF(ISERROR(VLOOKUP($D47&amp;AL$4,申込確認シート!$E$1:$F$120,2,FALSE)),"@",VLOOKUP($D47&amp;AL$4,申込確認シート!$E$1:$F$120,2,FALSE))</f>
        <v>@</v>
      </c>
      <c r="AM47" s="357"/>
      <c r="AN47" s="357"/>
      <c r="AO47" s="357" t="str">
        <f>IF(ISERROR(VLOOKUP($D47&amp;AO$4,申込確認シート!$E$1:$F$120,2,FALSE)),"@",VLOOKUP($D47&amp;AO$4,申込確認シート!$E$1:$F$120,2,FALSE))</f>
        <v>@</v>
      </c>
      <c r="AP47" s="357"/>
      <c r="AQ47" s="357"/>
      <c r="AR47" s="357" t="str">
        <f>IF(ISERROR(VLOOKUP($D47&amp;AR$4,申込確認シート!$E$1:$F$120,2,FALSE)),"@",VLOOKUP($D47&amp;AR$4,申込確認シート!$E$1:$F$120,2,FALSE))</f>
        <v>@</v>
      </c>
      <c r="AS47" s="357"/>
      <c r="AT47" s="357"/>
      <c r="AU47" s="357" t="str">
        <f>IF(ISERROR(VLOOKUP($D47&amp;AU$4,申込確認シート!$E$1:$F$120,2,FALSE)),"@",VLOOKUP($D47&amp;AU$4,申込確認シート!$E$1:$F$120,2,FALSE))</f>
        <v>@</v>
      </c>
      <c r="AV47" s="357"/>
      <c r="AW47" s="358"/>
      <c r="AX47" s="342">
        <f>COUNTIF(申込確認シート!$C$1:$C$120,D47)</f>
        <v>0</v>
      </c>
      <c r="AY47" s="342"/>
    </row>
    <row r="48" spans="1:52" ht="9.75" customHeight="1">
      <c r="A48" s="431"/>
      <c r="B48" s="156">
        <v>20</v>
      </c>
      <c r="C48" s="154" t="str">
        <f t="shared" si="0"/>
        <v/>
      </c>
      <c r="D48" s="154" t="str">
        <f>IF(HLOOKUP(入力表!$E$4&amp;"女",入力表!$DB$11:$DJ$50,B24+4,FALSE)="*","",HLOOKUP(入力表!$E$4&amp;"女",入力表!$DB$11:$DJ$50,B24+4,FALSE))</f>
        <v>小女5年ｼﾞｬﾍﾞﾘｯｸﾎﾞｰﾙ</v>
      </c>
      <c r="E48" s="380" t="str">
        <f>IF(ISERROR(VLOOKUP($D48&amp;E$4,申込確認シート!$E$1:$F$120,2,FALSE)),"@",VLOOKUP($D48&amp;E$4,申込確認シート!$E$1:$F$120,2,FALSE))</f>
        <v>@</v>
      </c>
      <c r="F48" s="380"/>
      <c r="G48" s="381"/>
      <c r="H48" s="355" t="str">
        <f>IF(ISERROR(VLOOKUP($D48&amp;H$4,申込確認シート!$E$1:$F$120,2,FALSE)),"@",VLOOKUP($D48&amp;H$4,申込確認シート!$E$1:$F$120,2,FALSE))</f>
        <v>@</v>
      </c>
      <c r="I48" s="355"/>
      <c r="J48" s="355"/>
      <c r="K48" s="355" t="str">
        <f>IF(ISERROR(VLOOKUP($D48&amp;K$4,申込確認シート!$E$1:$F$120,2,FALSE)),"@",VLOOKUP($D48&amp;K$4,申込確認シート!$E$1:$F$120,2,FALSE))</f>
        <v>@</v>
      </c>
      <c r="L48" s="355"/>
      <c r="M48" s="355"/>
      <c r="N48" s="355" t="str">
        <f>IF(ISERROR(VLOOKUP($D48&amp;N$4,申込確認シート!$E$1:$F$120,2,FALSE)),"@",VLOOKUP($D48&amp;N$4,申込確認シート!$E$1:$F$120,2,FALSE))</f>
        <v>@</v>
      </c>
      <c r="O48" s="355"/>
      <c r="P48" s="355"/>
      <c r="Q48" s="355" t="str">
        <f>IF(ISERROR(VLOOKUP($D48&amp;Q$4,申込確認シート!$E$1:$F$120,2,FALSE)),"@",VLOOKUP($D48&amp;Q$4,申込確認シート!$E$1:$F$120,2,FALSE))</f>
        <v>@</v>
      </c>
      <c r="R48" s="355"/>
      <c r="S48" s="355"/>
      <c r="T48" s="355" t="str">
        <f>IF(ISERROR(VLOOKUP($D48&amp;T$4,申込確認シート!$E$1:$F$120,2,FALSE)),"@",VLOOKUP($D48&amp;T$4,申込確認シート!$E$1:$F$120,2,FALSE))</f>
        <v>@</v>
      </c>
      <c r="U48" s="355"/>
      <c r="V48" s="355"/>
      <c r="W48" s="355" t="str">
        <f>IF(ISERROR(VLOOKUP($D48&amp;W$4,申込確認シート!$E$1:$F$120,2,FALSE)),"@",VLOOKUP($D48&amp;W$4,申込確認シート!$E$1:$F$120,2,FALSE))</f>
        <v>@</v>
      </c>
      <c r="X48" s="355"/>
      <c r="Y48" s="355"/>
      <c r="Z48" s="355" t="str">
        <f>IF(ISERROR(VLOOKUP($D48&amp;Z$4,申込確認シート!$E$1:$F$120,2,FALSE)),"@",VLOOKUP($D48&amp;Z$4,申込確認シート!$E$1:$F$120,2,FALSE))</f>
        <v>@</v>
      </c>
      <c r="AA48" s="355"/>
      <c r="AB48" s="355"/>
      <c r="AC48" s="355" t="str">
        <f>IF(ISERROR(VLOOKUP($D48&amp;AC$4,申込確認シート!$E$1:$F$120,2,FALSE)),"@",VLOOKUP($D48&amp;AC$4,申込確認シート!$E$1:$F$120,2,FALSE))</f>
        <v>@</v>
      </c>
      <c r="AD48" s="355"/>
      <c r="AE48" s="355"/>
      <c r="AF48" s="379" t="str">
        <f>IF(ISERROR(VLOOKUP($D48&amp;AF$4,申込確認シート!$E$1:$F$120,2,FALSE)),"@",VLOOKUP($D48&amp;AF$4,申込確認シート!$E$1:$F$120,2,FALSE))</f>
        <v>@</v>
      </c>
      <c r="AG48" s="380"/>
      <c r="AH48" s="381"/>
      <c r="AI48" s="355" t="str">
        <f>IF(ISERROR(VLOOKUP($D48&amp;AI$4,申込確認シート!$E$1:$F$120,2,FALSE)),"@",VLOOKUP($D48&amp;AI$4,申込確認シート!$E$1:$F$120,2,FALSE))</f>
        <v>@</v>
      </c>
      <c r="AJ48" s="355"/>
      <c r="AK48" s="355"/>
      <c r="AL48" s="355" t="str">
        <f>IF(ISERROR(VLOOKUP($D48&amp;AL$4,申込確認シート!$E$1:$F$120,2,FALSE)),"@",VLOOKUP($D48&amp;AL$4,申込確認シート!$E$1:$F$120,2,FALSE))</f>
        <v>@</v>
      </c>
      <c r="AM48" s="355"/>
      <c r="AN48" s="355"/>
      <c r="AO48" s="355" t="str">
        <f>IF(ISERROR(VLOOKUP($D48&amp;AO$4,申込確認シート!$E$1:$F$120,2,FALSE)),"@",VLOOKUP($D48&amp;AO$4,申込確認シート!$E$1:$F$120,2,FALSE))</f>
        <v>@</v>
      </c>
      <c r="AP48" s="355"/>
      <c r="AQ48" s="355"/>
      <c r="AR48" s="355" t="str">
        <f>IF(ISERROR(VLOOKUP($D48&amp;AR$4,申込確認シート!$E$1:$F$120,2,FALSE)),"@",VLOOKUP($D48&amp;AR$4,申込確認シート!$E$1:$F$120,2,FALSE))</f>
        <v>@</v>
      </c>
      <c r="AS48" s="355"/>
      <c r="AT48" s="355"/>
      <c r="AU48" s="355" t="str">
        <f>IF(ISERROR(VLOOKUP($D48&amp;AU$4,申込確認シート!$E$1:$F$120,2,FALSE)),"@",VLOOKUP($D48&amp;AU$4,申込確認シート!$E$1:$F$120,2,FALSE))</f>
        <v>@</v>
      </c>
      <c r="AV48" s="355"/>
      <c r="AW48" s="356"/>
      <c r="AX48" s="342">
        <f>COUNTIF(申込確認シート!$C$1:$C$120,D48)</f>
        <v>0</v>
      </c>
      <c r="AY48" s="342"/>
    </row>
    <row r="49" spans="1:51" ht="5.25" customHeight="1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8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</row>
    <row r="50" spans="1:51" ht="13.8" thickBot="1">
      <c r="C50" s="15"/>
      <c r="D50" s="19"/>
      <c r="E50" s="373" t="s">
        <v>169</v>
      </c>
      <c r="F50" s="373"/>
      <c r="G50" s="373"/>
      <c r="H50" s="373"/>
      <c r="I50" s="373"/>
      <c r="J50" s="374">
        <v>1</v>
      </c>
      <c r="K50" s="374"/>
      <c r="L50" s="374"/>
      <c r="M50" s="374">
        <v>2</v>
      </c>
      <c r="N50" s="374"/>
      <c r="O50" s="374"/>
      <c r="P50" s="374">
        <v>3</v>
      </c>
      <c r="Q50" s="374"/>
      <c r="R50" s="374"/>
      <c r="S50" s="374">
        <v>4</v>
      </c>
      <c r="T50" s="374"/>
      <c r="U50" s="374"/>
      <c r="V50" s="374">
        <v>5</v>
      </c>
      <c r="W50" s="374"/>
      <c r="X50" s="374"/>
      <c r="Y50" s="374">
        <v>6</v>
      </c>
      <c r="Z50" s="374"/>
      <c r="AA50" s="374"/>
      <c r="AB50" s="20"/>
      <c r="AC50" s="373" t="s">
        <v>161</v>
      </c>
      <c r="AD50" s="373"/>
      <c r="AE50" s="373"/>
      <c r="AF50" s="373"/>
      <c r="AG50" s="373"/>
      <c r="AH50" s="368">
        <v>1</v>
      </c>
      <c r="AI50" s="368"/>
      <c r="AJ50" s="368"/>
      <c r="AK50" s="368">
        <v>2</v>
      </c>
      <c r="AL50" s="368"/>
      <c r="AM50" s="368"/>
      <c r="AN50" s="368">
        <v>3</v>
      </c>
      <c r="AO50" s="368"/>
      <c r="AP50" s="368"/>
      <c r="AQ50" s="368">
        <v>4</v>
      </c>
      <c r="AR50" s="368"/>
      <c r="AS50" s="368"/>
      <c r="AT50" s="368">
        <v>5</v>
      </c>
      <c r="AU50" s="368"/>
      <c r="AV50" s="368"/>
      <c r="AW50" s="368">
        <v>6</v>
      </c>
      <c r="AX50" s="368"/>
      <c r="AY50" s="368"/>
    </row>
    <row r="51" spans="1:51" ht="12.75" customHeight="1">
      <c r="A51" s="345" t="s">
        <v>350</v>
      </c>
      <c r="B51" s="346"/>
      <c r="C51" s="346"/>
      <c r="D51" s="347"/>
      <c r="E51" s="334" t="s">
        <v>541</v>
      </c>
      <c r="F51" s="371"/>
      <c r="G51" s="371"/>
      <c r="H51" s="371"/>
      <c r="I51" s="371"/>
      <c r="J51" s="371" t="str">
        <f>IF(ISERROR(VLOOKUP($E51&amp;J$50,申込確認シート!$E$121:$F$160,2,FALSE)),"@",VLOOKUP($E51&amp;J$50,申込確認シート!$E$121:$F$160,2,FALSE))</f>
        <v>@</v>
      </c>
      <c r="K51" s="371"/>
      <c r="L51" s="333"/>
      <c r="M51" s="370" t="str">
        <f>IF(ISERROR(VLOOKUP($E51&amp;M$50,申込確認シート!$E$121:$F$160,2,FALSE)),"@",VLOOKUP($E51&amp;M$50,申込確認シート!$E$121:$F$160,2,FALSE))</f>
        <v>@</v>
      </c>
      <c r="N51" s="370"/>
      <c r="O51" s="370"/>
      <c r="P51" s="370" t="str">
        <f>IF(ISERROR(VLOOKUP($E51&amp;P$50,申込確認シート!$E$121:$F$160,2,FALSE)),"@",VLOOKUP($E51&amp;P$50,申込確認シート!$E$121:$F$160,2,FALSE))</f>
        <v>@</v>
      </c>
      <c r="Q51" s="370"/>
      <c r="R51" s="370"/>
      <c r="S51" s="370" t="str">
        <f>IF(ISERROR(VLOOKUP($E51&amp;S$50,申込確認シート!$E$121:$F$160,2,FALSE)),"@",VLOOKUP($E51&amp;S$50,申込確認シート!$E$121:$F$160,2,FALSE))</f>
        <v>@</v>
      </c>
      <c r="T51" s="370"/>
      <c r="U51" s="370"/>
      <c r="V51" s="370" t="str">
        <f>IF(ISERROR(VLOOKUP($E51&amp;V$50,申込確認シート!$E$121:$F$160,2,FALSE)),"@",VLOOKUP($E51&amp;V$50,申込確認シート!$E$121:$F$160,2,FALSE))</f>
        <v>@</v>
      </c>
      <c r="W51" s="370"/>
      <c r="X51" s="370"/>
      <c r="Y51" s="334" t="str">
        <f>IF(ISERROR(VLOOKUP($E51&amp;Y$50,申込確認シート!$E$121:$F$160,2,FALSE)),"@",VLOOKUP($E51&amp;Y$50,申込確認シート!$E$121:$F$160,2,FALSE))</f>
        <v>@</v>
      </c>
      <c r="Z51" s="371"/>
      <c r="AA51" s="371"/>
      <c r="AB51" s="21"/>
      <c r="AC51" s="371" t="s">
        <v>163</v>
      </c>
      <c r="AD51" s="371"/>
      <c r="AE51" s="371"/>
      <c r="AF51" s="371"/>
      <c r="AG51" s="371"/>
      <c r="AH51" s="371" t="str">
        <f>IF(ISERROR(VLOOKUP($AC51&amp;AH$50,申込確認シート!$E$161:$F$200,2,FALSE)),"@",VLOOKUP($AC51&amp;AH$50,申込確認シート!$E$161:$F$200,2,FALSE))</f>
        <v>@</v>
      </c>
      <c r="AI51" s="371"/>
      <c r="AJ51" s="333"/>
      <c r="AK51" s="370" t="str">
        <f>IF(ISERROR(VLOOKUP($AC51&amp;AK$50,申込確認シート!$E$161:$F$200,2,FALSE)),"@",VLOOKUP($AC51&amp;AK$50,申込確認シート!$E$161:$F$200,2,FALSE))</f>
        <v>@</v>
      </c>
      <c r="AL51" s="370"/>
      <c r="AM51" s="370"/>
      <c r="AN51" s="370" t="str">
        <f>IF(ISERROR(VLOOKUP($AC51&amp;AN$50,申込確認シート!$E$161:$F$200,2,FALSE)),"@",VLOOKUP($AC51&amp;AN$50,申込確認シート!$E$161:$F$200,2,FALSE))</f>
        <v>@</v>
      </c>
      <c r="AO51" s="370"/>
      <c r="AP51" s="370"/>
      <c r="AQ51" s="370" t="str">
        <f>IF(ISERROR(VLOOKUP($AC51&amp;AQ$50,申込確認シート!$E$161:$F$200,2,FALSE)),"@",VLOOKUP($AC51&amp;AQ$50,申込確認シート!$E$161:$F$200,2,FALSE))</f>
        <v>@</v>
      </c>
      <c r="AR51" s="370"/>
      <c r="AS51" s="370"/>
      <c r="AT51" s="370" t="str">
        <f>IF(ISERROR(VLOOKUP($AC51&amp;AT$50,申込確認シート!$E$161:$F$200,2,FALSE)),"@",VLOOKUP($AC51&amp;AT$50,申込確認シート!$E$161:$F$200,2,FALSE))</f>
        <v>@</v>
      </c>
      <c r="AU51" s="370"/>
      <c r="AV51" s="370"/>
      <c r="AW51" s="334" t="str">
        <f>IF(ISERROR(VLOOKUP($AC51&amp;AW$50,申込確認シート!$E$161:$F$200,2,FALSE)),"@",VLOOKUP($AC51&amp;AW$50,申込確認シート!$E$161:$F$200,2,FALSE))</f>
        <v>@</v>
      </c>
      <c r="AX51" s="371"/>
      <c r="AY51" s="371"/>
    </row>
    <row r="52" spans="1:51" ht="12.75" customHeight="1">
      <c r="A52" s="348" t="s">
        <v>351</v>
      </c>
      <c r="B52" s="349"/>
      <c r="C52" s="349"/>
      <c r="D52" s="350"/>
      <c r="E52" s="334" t="s">
        <v>542</v>
      </c>
      <c r="F52" s="371"/>
      <c r="G52" s="371"/>
      <c r="H52" s="371"/>
      <c r="I52" s="371"/>
      <c r="J52" s="371" t="str">
        <f>IF(ISERROR(VLOOKUP($E52&amp;J$50,申込確認シート!$E$121:$F$160,2,FALSE)),"@",VLOOKUP($E52&amp;J$50,申込確認シート!$E$121:$F$160,2,FALSE))</f>
        <v>@</v>
      </c>
      <c r="K52" s="371"/>
      <c r="L52" s="333"/>
      <c r="M52" s="370" t="str">
        <f>IF(ISERROR(VLOOKUP($E52&amp;M$50,申込確認シート!$E$121:$F$160,2,FALSE)),"@",VLOOKUP($E52&amp;M$50,申込確認シート!$E$121:$F$160,2,FALSE))</f>
        <v>@</v>
      </c>
      <c r="N52" s="370"/>
      <c r="O52" s="370"/>
      <c r="P52" s="370" t="str">
        <f>IF(ISERROR(VLOOKUP($E52&amp;P$50,申込確認シート!$E$121:$F$160,2,FALSE)),"@",VLOOKUP($E52&amp;P$50,申込確認シート!$E$121:$F$160,2,FALSE))</f>
        <v>@</v>
      </c>
      <c r="Q52" s="370"/>
      <c r="R52" s="370"/>
      <c r="S52" s="370" t="str">
        <f>IF(ISERROR(VLOOKUP($E52&amp;S$50,申込確認シート!$E$121:$F$160,2,FALSE)),"@",VLOOKUP($E52&amp;S$50,申込確認シート!$E$121:$F$160,2,FALSE))</f>
        <v>@</v>
      </c>
      <c r="T52" s="370"/>
      <c r="U52" s="370"/>
      <c r="V52" s="370" t="str">
        <f>IF(ISERROR(VLOOKUP($E52&amp;V$50,申込確認シート!$E$121:$F$160,2,FALSE)),"@",VLOOKUP($E52&amp;V$50,申込確認シート!$E$121:$F$160,2,FALSE))</f>
        <v>@</v>
      </c>
      <c r="W52" s="370"/>
      <c r="X52" s="370"/>
      <c r="Y52" s="334" t="str">
        <f>IF(ISERROR(VLOOKUP($E52&amp;Y$50,申込確認シート!$E$121:$F$160,2,FALSE)),"@",VLOOKUP($E52&amp;Y$50,申込確認シート!$E$121:$F$160,2,FALSE))</f>
        <v>@</v>
      </c>
      <c r="Z52" s="371"/>
      <c r="AA52" s="371"/>
      <c r="AB52" s="21"/>
      <c r="AC52" s="371" t="s">
        <v>164</v>
      </c>
      <c r="AD52" s="371"/>
      <c r="AE52" s="371"/>
      <c r="AF52" s="371"/>
      <c r="AG52" s="371"/>
      <c r="AH52" s="371" t="str">
        <f>IF(ISERROR(VLOOKUP($AC52&amp;AH$50,申込確認シート!$E$161:$F$200,2,FALSE)),"@",VLOOKUP($AC52&amp;AH$50,申込確認シート!$E$161:$F$200,2,FALSE))</f>
        <v>@</v>
      </c>
      <c r="AI52" s="371"/>
      <c r="AJ52" s="333"/>
      <c r="AK52" s="370" t="str">
        <f>IF(ISERROR(VLOOKUP($AC52&amp;AK$50,申込確認シート!$E$161:$F$200,2,FALSE)),"@",VLOOKUP($AC52&amp;AK$50,申込確認シート!$E$161:$F$200,2,FALSE))</f>
        <v>@</v>
      </c>
      <c r="AL52" s="370"/>
      <c r="AM52" s="370"/>
      <c r="AN52" s="370" t="str">
        <f>IF(ISERROR(VLOOKUP($AC52&amp;AN$50,申込確認シート!$E$161:$F$200,2,FALSE)),"@",VLOOKUP($AC52&amp;AN$50,申込確認シート!$E$161:$F$200,2,FALSE))</f>
        <v>@</v>
      </c>
      <c r="AO52" s="370"/>
      <c r="AP52" s="370"/>
      <c r="AQ52" s="370" t="str">
        <f>IF(ISERROR(VLOOKUP($AC52&amp;AQ$50,申込確認シート!$E$161:$F$200,2,FALSE)),"@",VLOOKUP($AC52&amp;AQ$50,申込確認シート!$E$161:$F$200,2,FALSE))</f>
        <v>@</v>
      </c>
      <c r="AR52" s="370"/>
      <c r="AS52" s="370"/>
      <c r="AT52" s="370" t="str">
        <f>IF(ISERROR(VLOOKUP($AC52&amp;AT$50,申込確認シート!$E$161:$F$200,2,FALSE)),"@",VLOOKUP($AC52&amp;AT$50,申込確認シート!$E$161:$F$200,2,FALSE))</f>
        <v>@</v>
      </c>
      <c r="AU52" s="370"/>
      <c r="AV52" s="370"/>
      <c r="AW52" s="334" t="str">
        <f>IF(ISERROR(VLOOKUP($AC52&amp;AW$50,申込確認シート!$E$161:$F$200,2,FALSE)),"@",VLOOKUP($AC52&amp;AW$50,申込確認シート!$E$161:$F$200,2,FALSE))</f>
        <v>@</v>
      </c>
      <c r="AX52" s="371"/>
      <c r="AY52" s="371"/>
    </row>
    <row r="53" spans="1:51" ht="12.75" customHeight="1">
      <c r="A53" s="348" t="s">
        <v>352</v>
      </c>
      <c r="B53" s="349"/>
      <c r="C53" s="349"/>
      <c r="D53" s="350"/>
      <c r="E53" s="334" t="s">
        <v>543</v>
      </c>
      <c r="F53" s="371"/>
      <c r="G53" s="371"/>
      <c r="H53" s="371"/>
      <c r="I53" s="371"/>
      <c r="J53" s="371" t="str">
        <f>IF(ISERROR(VLOOKUP($E53&amp;J$50,申込確認シート!$E$121:$F$160,2,FALSE)),"@",VLOOKUP($E53&amp;J$50,申込確認シート!$E$121:$F$160,2,FALSE))</f>
        <v>@</v>
      </c>
      <c r="K53" s="371"/>
      <c r="L53" s="333"/>
      <c r="M53" s="370" t="str">
        <f>IF(ISERROR(VLOOKUP($E53&amp;M$50,申込確認シート!$E$121:$F$160,2,FALSE)),"@",VLOOKUP($E53&amp;M$50,申込確認シート!$E$121:$F$160,2,FALSE))</f>
        <v>@</v>
      </c>
      <c r="N53" s="370"/>
      <c r="O53" s="370"/>
      <c r="P53" s="370" t="str">
        <f>IF(ISERROR(VLOOKUP($E53&amp;P$50,申込確認シート!$E$121:$F$160,2,FALSE)),"@",VLOOKUP($E53&amp;P$50,申込確認シート!$E$121:$F$160,2,FALSE))</f>
        <v>@</v>
      </c>
      <c r="Q53" s="370"/>
      <c r="R53" s="370"/>
      <c r="S53" s="370" t="str">
        <f>IF(ISERROR(VLOOKUP($E53&amp;S$50,申込確認シート!$E$121:$F$160,2,FALSE)),"@",VLOOKUP($E53&amp;S$50,申込確認シート!$E$121:$F$160,2,FALSE))</f>
        <v>@</v>
      </c>
      <c r="T53" s="370"/>
      <c r="U53" s="370"/>
      <c r="V53" s="370" t="str">
        <f>IF(ISERROR(VLOOKUP($E53&amp;V$50,申込確認シート!$E$121:$F$160,2,FALSE)),"@",VLOOKUP($E53&amp;V$50,申込確認シート!$E$121:$F$160,2,FALSE))</f>
        <v>@</v>
      </c>
      <c r="W53" s="370"/>
      <c r="X53" s="370"/>
      <c r="Y53" s="334" t="str">
        <f>IF(ISERROR(VLOOKUP($E53&amp;Y$50,申込確認シート!$E$121:$F$160,2,FALSE)),"@",VLOOKUP($E53&amp;Y$50,申込確認シート!$E$121:$F$160,2,FALSE))</f>
        <v>@</v>
      </c>
      <c r="Z53" s="371"/>
      <c r="AA53" s="371"/>
      <c r="AB53" s="21"/>
      <c r="AC53" s="371" t="s">
        <v>165</v>
      </c>
      <c r="AD53" s="371"/>
      <c r="AE53" s="371"/>
      <c r="AF53" s="371"/>
      <c r="AG53" s="371"/>
      <c r="AH53" s="371" t="str">
        <f>IF(ISERROR(VLOOKUP($AC53&amp;AH$50,申込確認シート!$E$161:$F$200,2,FALSE)),"@",VLOOKUP($AC53&amp;AH$50,申込確認シート!$E$161:$F$200,2,FALSE))</f>
        <v>@</v>
      </c>
      <c r="AI53" s="371"/>
      <c r="AJ53" s="333"/>
      <c r="AK53" s="370" t="str">
        <f>IF(ISERROR(VLOOKUP($AC53&amp;AK$50,申込確認シート!$E$161:$F$200,2,FALSE)),"@",VLOOKUP($AC53&amp;AK$50,申込確認シート!$E$161:$F$200,2,FALSE))</f>
        <v>@</v>
      </c>
      <c r="AL53" s="370"/>
      <c r="AM53" s="370"/>
      <c r="AN53" s="370" t="str">
        <f>IF(ISERROR(VLOOKUP($AC53&amp;AN$50,申込確認シート!$E$161:$F$200,2,FALSE)),"@",VLOOKUP($AC53&amp;AN$50,申込確認シート!$E$161:$F$200,2,FALSE))</f>
        <v>@</v>
      </c>
      <c r="AO53" s="370"/>
      <c r="AP53" s="370"/>
      <c r="AQ53" s="370" t="str">
        <f>IF(ISERROR(VLOOKUP($AC53&amp;AQ$50,申込確認シート!$E$161:$F$200,2,FALSE)),"@",VLOOKUP($AC53&amp;AQ$50,申込確認シート!$E$161:$F$200,2,FALSE))</f>
        <v>@</v>
      </c>
      <c r="AR53" s="370"/>
      <c r="AS53" s="370"/>
      <c r="AT53" s="370" t="str">
        <f>IF(ISERROR(VLOOKUP($AC53&amp;AT$50,申込確認シート!$E$161:$F$200,2,FALSE)),"@",VLOOKUP($AC53&amp;AT$50,申込確認シート!$E$161:$F$200,2,FALSE))</f>
        <v>@</v>
      </c>
      <c r="AU53" s="370"/>
      <c r="AV53" s="370"/>
      <c r="AW53" s="334" t="str">
        <f>IF(ISERROR(VLOOKUP($AC53&amp;AW$50,申込確認シート!$E$161:$F$200,2,FALSE)),"@",VLOOKUP($AC53&amp;AW$50,申込確認シート!$E$161:$F$200,2,FALSE))</f>
        <v>@</v>
      </c>
      <c r="AX53" s="371"/>
      <c r="AY53" s="371"/>
    </row>
    <row r="54" spans="1:51" ht="12.75" customHeight="1">
      <c r="A54" s="348" t="s">
        <v>353</v>
      </c>
      <c r="B54" s="349"/>
      <c r="C54" s="349"/>
      <c r="D54" s="350"/>
      <c r="E54" s="366" t="s">
        <v>544</v>
      </c>
      <c r="F54" s="367"/>
      <c r="G54" s="367"/>
      <c r="H54" s="367"/>
      <c r="I54" s="367"/>
      <c r="J54" s="367" t="str">
        <f>IF(ISERROR(VLOOKUP($E54&amp;J$50,申込確認シート!$E$121:$F$160,2,FALSE)),"@",VLOOKUP($E54&amp;J$50,申込確認シート!$E$121:$F$160,2,FALSE))</f>
        <v>@</v>
      </c>
      <c r="K54" s="367"/>
      <c r="L54" s="372"/>
      <c r="M54" s="369" t="str">
        <f>IF(ISERROR(VLOOKUP($E54&amp;M$50,申込確認シート!$E$121:$F$160,2,FALSE)),"@",VLOOKUP($E54&amp;M$50,申込確認シート!$E$121:$F$160,2,FALSE))</f>
        <v>@</v>
      </c>
      <c r="N54" s="369"/>
      <c r="O54" s="369"/>
      <c r="P54" s="369" t="str">
        <f>IF(ISERROR(VLOOKUP($E54&amp;P$50,申込確認シート!$E$121:$F$160,2,FALSE)),"@",VLOOKUP($E54&amp;P$50,申込確認シート!$E$121:$F$160,2,FALSE))</f>
        <v>@</v>
      </c>
      <c r="Q54" s="369"/>
      <c r="R54" s="369"/>
      <c r="S54" s="369" t="str">
        <f>IF(ISERROR(VLOOKUP($E54&amp;S$50,申込確認シート!$E$121:$F$160,2,FALSE)),"@",VLOOKUP($E54&amp;S$50,申込確認シート!$E$121:$F$160,2,FALSE))</f>
        <v>@</v>
      </c>
      <c r="T54" s="369"/>
      <c r="U54" s="369"/>
      <c r="V54" s="369" t="str">
        <f>IF(ISERROR(VLOOKUP($E54&amp;V$50,申込確認シート!$E$121:$F$160,2,FALSE)),"@",VLOOKUP($E54&amp;V$50,申込確認シート!$E$121:$F$160,2,FALSE))</f>
        <v>@</v>
      </c>
      <c r="W54" s="369"/>
      <c r="X54" s="369"/>
      <c r="Y54" s="366" t="str">
        <f>IF(ISERROR(VLOOKUP($E54&amp;Y$50,申込確認シート!$E$121:$F$160,2,FALSE)),"@",VLOOKUP($E54&amp;Y$50,申込確認シート!$E$121:$F$160,2,FALSE))</f>
        <v>@</v>
      </c>
      <c r="Z54" s="367"/>
      <c r="AA54" s="367"/>
      <c r="AB54" s="21"/>
      <c r="AC54" s="367" t="s">
        <v>166</v>
      </c>
      <c r="AD54" s="367"/>
      <c r="AE54" s="367"/>
      <c r="AF54" s="367"/>
      <c r="AG54" s="367"/>
      <c r="AH54" s="367" t="str">
        <f>IF(ISERROR(VLOOKUP($AC54&amp;AH$50,申込確認シート!$E$161:$F$200,2,FALSE)),"@",VLOOKUP($AC54&amp;AH$50,申込確認シート!$E$161:$F$200,2,FALSE))</f>
        <v>@</v>
      </c>
      <c r="AI54" s="367"/>
      <c r="AJ54" s="372"/>
      <c r="AK54" s="369" t="str">
        <f>IF(ISERROR(VLOOKUP($AC54&amp;AK$50,申込確認シート!$E$161:$F$200,2,FALSE)),"@",VLOOKUP($AC54&amp;AK$50,申込確認シート!$E$161:$F$200,2,FALSE))</f>
        <v>@</v>
      </c>
      <c r="AL54" s="369"/>
      <c r="AM54" s="369"/>
      <c r="AN54" s="369" t="str">
        <f>IF(ISERROR(VLOOKUP($AC54&amp;AN$50,申込確認シート!$E$161:$F$200,2,FALSE)),"@",VLOOKUP($AC54&amp;AN$50,申込確認シート!$E$161:$F$200,2,FALSE))</f>
        <v>@</v>
      </c>
      <c r="AO54" s="369"/>
      <c r="AP54" s="369"/>
      <c r="AQ54" s="369" t="str">
        <f>IF(ISERROR(VLOOKUP($AC54&amp;AQ$50,申込確認シート!$E$161:$F$200,2,FALSE)),"@",VLOOKUP($AC54&amp;AQ$50,申込確認シート!$E$161:$F$200,2,FALSE))</f>
        <v>@</v>
      </c>
      <c r="AR54" s="369"/>
      <c r="AS54" s="369"/>
      <c r="AT54" s="369" t="str">
        <f>IF(ISERROR(VLOOKUP($AC54&amp;AT$50,申込確認シート!$E$161:$F$200,2,FALSE)),"@",VLOOKUP($AC54&amp;AT$50,申込確認シート!$E$161:$F$200,2,FALSE))</f>
        <v>@</v>
      </c>
      <c r="AU54" s="369"/>
      <c r="AV54" s="369"/>
      <c r="AW54" s="366" t="str">
        <f>IF(ISERROR(VLOOKUP($AC54&amp;AW$50,申込確認シート!$E$161:$F$200,2,FALSE)),"@",VLOOKUP($AC54&amp;AW$50,申込確認シート!$E$161:$F$200,2,FALSE))</f>
        <v>@</v>
      </c>
      <c r="AX54" s="367"/>
      <c r="AY54" s="367"/>
    </row>
    <row r="55" spans="1:51" ht="12.75" customHeight="1">
      <c r="A55" s="348" t="s">
        <v>354</v>
      </c>
      <c r="B55" s="349"/>
      <c r="C55" s="349"/>
      <c r="D55" s="350"/>
      <c r="E55" s="366" t="s">
        <v>545</v>
      </c>
      <c r="F55" s="367"/>
      <c r="G55" s="367"/>
      <c r="H55" s="367"/>
      <c r="I55" s="367"/>
      <c r="J55" s="367" t="str">
        <f>IF(ISERROR(VLOOKUP($E55&amp;J$50,申込確認シート!$E$121:$F$160,2,FALSE)),"@",VLOOKUP($E55&amp;J$50,申込確認シート!$E$121:$F$160,2,FALSE))</f>
        <v>@</v>
      </c>
      <c r="K55" s="367"/>
      <c r="L55" s="372"/>
      <c r="M55" s="369" t="str">
        <f>IF(ISERROR(VLOOKUP($E55&amp;M$50,申込確認シート!$E$121:$F$160,2,FALSE)),"@",VLOOKUP($E55&amp;M$50,申込確認シート!$E$121:$F$160,2,FALSE))</f>
        <v>@</v>
      </c>
      <c r="N55" s="369"/>
      <c r="O55" s="369"/>
      <c r="P55" s="369" t="str">
        <f>IF(ISERROR(VLOOKUP($E55&amp;P$50,申込確認シート!$E$121:$F$160,2,FALSE)),"@",VLOOKUP($E55&amp;P$50,申込確認シート!$E$121:$F$160,2,FALSE))</f>
        <v>@</v>
      </c>
      <c r="Q55" s="369"/>
      <c r="R55" s="369"/>
      <c r="S55" s="369" t="str">
        <f>IF(ISERROR(VLOOKUP($E55&amp;S$50,申込確認シート!$E$121:$F$160,2,FALSE)),"@",VLOOKUP($E55&amp;S$50,申込確認シート!$E$121:$F$160,2,FALSE))</f>
        <v>@</v>
      </c>
      <c r="T55" s="369"/>
      <c r="U55" s="369"/>
      <c r="V55" s="369" t="str">
        <f>IF(ISERROR(VLOOKUP($E55&amp;V$50,申込確認シート!$E$121:$F$160,2,FALSE)),"@",VLOOKUP($E55&amp;V$50,申込確認シート!$E$121:$F$160,2,FALSE))</f>
        <v>@</v>
      </c>
      <c r="W55" s="369"/>
      <c r="X55" s="369"/>
      <c r="Y55" s="366" t="str">
        <f>IF(ISERROR(VLOOKUP($E55&amp;Y$50,申込確認シート!$E$121:$F$160,2,FALSE)),"@",VLOOKUP($E55&amp;Y$50,申込確認シート!$E$121:$F$160,2,FALSE))</f>
        <v>@</v>
      </c>
      <c r="Z55" s="367"/>
      <c r="AA55" s="367"/>
      <c r="AB55" s="21"/>
      <c r="AC55" s="367" t="s">
        <v>167</v>
      </c>
      <c r="AD55" s="367"/>
      <c r="AE55" s="367"/>
      <c r="AF55" s="367"/>
      <c r="AG55" s="367"/>
      <c r="AH55" s="367" t="str">
        <f>IF(ISERROR(VLOOKUP($AC55&amp;AH$50,申込確認シート!$E$161:$F$200,2,FALSE)),"@",VLOOKUP($AC55&amp;AH$50,申込確認シート!$E$161:$F$200,2,FALSE))</f>
        <v>@</v>
      </c>
      <c r="AI55" s="367"/>
      <c r="AJ55" s="372"/>
      <c r="AK55" s="369" t="str">
        <f>IF(ISERROR(VLOOKUP($AC55&amp;AK$50,申込確認シート!$E$161:$F$200,2,FALSE)),"@",VLOOKUP($AC55&amp;AK$50,申込確認シート!$E$161:$F$200,2,FALSE))</f>
        <v>@</v>
      </c>
      <c r="AL55" s="369"/>
      <c r="AM55" s="369"/>
      <c r="AN55" s="369" t="str">
        <f>IF(ISERROR(VLOOKUP($AC55&amp;AN$50,申込確認シート!$E$161:$F$200,2,FALSE)),"@",VLOOKUP($AC55&amp;AN$50,申込確認シート!$E$161:$F$200,2,FALSE))</f>
        <v>@</v>
      </c>
      <c r="AO55" s="369"/>
      <c r="AP55" s="369"/>
      <c r="AQ55" s="369" t="str">
        <f>IF(ISERROR(VLOOKUP($AC55&amp;AQ$50,申込確認シート!$E$161:$F$200,2,FALSE)),"@",VLOOKUP($AC55&amp;AQ$50,申込確認シート!$E$161:$F$200,2,FALSE))</f>
        <v>@</v>
      </c>
      <c r="AR55" s="369"/>
      <c r="AS55" s="369"/>
      <c r="AT55" s="369" t="str">
        <f>IF(ISERROR(VLOOKUP($AC55&amp;AT$50,申込確認シート!$E$161:$F$200,2,FALSE)),"@",VLOOKUP($AC55&amp;AT$50,申込確認シート!$E$161:$F$200,2,FALSE))</f>
        <v>@</v>
      </c>
      <c r="AU55" s="369"/>
      <c r="AV55" s="369"/>
      <c r="AW55" s="366" t="str">
        <f>IF(ISERROR(VLOOKUP($AC55&amp;AW$50,申込確認シート!$E$161:$F$200,2,FALSE)),"@",VLOOKUP($AC55&amp;AW$50,申込確認シート!$E$161:$F$200,2,FALSE))</f>
        <v>@</v>
      </c>
      <c r="AX55" s="367"/>
      <c r="AY55" s="367"/>
    </row>
    <row r="56" spans="1:51" ht="12.75" customHeight="1" thickBot="1">
      <c r="A56" s="351" t="s">
        <v>355</v>
      </c>
      <c r="B56" s="352"/>
      <c r="C56" s="352"/>
      <c r="D56" s="353"/>
      <c r="E56" s="366" t="s">
        <v>546</v>
      </c>
      <c r="F56" s="367"/>
      <c r="G56" s="367"/>
      <c r="H56" s="367"/>
      <c r="I56" s="367"/>
      <c r="J56" s="367" t="str">
        <f>IF(ISERROR(VLOOKUP($E56&amp;J$50,申込確認シート!$E$121:$F$160,2,FALSE)),"@",VLOOKUP($E56&amp;J$50,申込確認シート!$E$121:$F$160,2,FALSE))</f>
        <v>@</v>
      </c>
      <c r="K56" s="367"/>
      <c r="L56" s="372"/>
      <c r="M56" s="369" t="str">
        <f>IF(ISERROR(VLOOKUP($E56&amp;M$50,申込確認シート!$E$121:$F$160,2,FALSE)),"@",VLOOKUP($E56&amp;M$50,申込確認シート!$E$121:$F$160,2,FALSE))</f>
        <v>@</v>
      </c>
      <c r="N56" s="369"/>
      <c r="O56" s="369"/>
      <c r="P56" s="369" t="str">
        <f>IF(ISERROR(VLOOKUP($E56&amp;P$50,申込確認シート!$E$121:$F$160,2,FALSE)),"@",VLOOKUP($E56&amp;P$50,申込確認シート!$E$121:$F$160,2,FALSE))</f>
        <v>@</v>
      </c>
      <c r="Q56" s="369"/>
      <c r="R56" s="369"/>
      <c r="S56" s="369" t="str">
        <f>IF(ISERROR(VLOOKUP($E56&amp;S$50,申込確認シート!$E$121:$F$160,2,FALSE)),"@",VLOOKUP($E56&amp;S$50,申込確認シート!$E$121:$F$160,2,FALSE))</f>
        <v>@</v>
      </c>
      <c r="T56" s="369"/>
      <c r="U56" s="369"/>
      <c r="V56" s="369" t="str">
        <f>IF(ISERROR(VLOOKUP($E56&amp;V$50,申込確認シート!$E$121:$F$160,2,FALSE)),"@",VLOOKUP($E56&amp;V$50,申込確認シート!$E$121:$F$160,2,FALSE))</f>
        <v>@</v>
      </c>
      <c r="W56" s="369"/>
      <c r="X56" s="369"/>
      <c r="Y56" s="366" t="str">
        <f>IF(ISERROR(VLOOKUP($E56&amp;Y$50,申込確認シート!$E$121:$F$160,2,FALSE)),"@",VLOOKUP($E56&amp;Y$50,申込確認シート!$E$121:$F$160,2,FALSE))</f>
        <v>@</v>
      </c>
      <c r="Z56" s="367"/>
      <c r="AA56" s="367"/>
      <c r="AB56" s="21"/>
      <c r="AC56" s="367" t="s">
        <v>168</v>
      </c>
      <c r="AD56" s="367"/>
      <c r="AE56" s="367"/>
      <c r="AF56" s="367"/>
      <c r="AG56" s="367"/>
      <c r="AH56" s="367" t="str">
        <f>IF(ISERROR(VLOOKUP($AC56&amp;AH$50,申込確認シート!$E$161:$F$200,2,FALSE)),"@",VLOOKUP($AC56&amp;AH$50,申込確認シート!$E$161:$F$200,2,FALSE))</f>
        <v>@</v>
      </c>
      <c r="AI56" s="367"/>
      <c r="AJ56" s="372"/>
      <c r="AK56" s="369" t="str">
        <f>IF(ISERROR(VLOOKUP($AC56&amp;AK$50,申込確認シート!$E$161:$F$200,2,FALSE)),"@",VLOOKUP($AC56&amp;AK$50,申込確認シート!$E$161:$F$200,2,FALSE))</f>
        <v>@</v>
      </c>
      <c r="AL56" s="369"/>
      <c r="AM56" s="369"/>
      <c r="AN56" s="369" t="str">
        <f>IF(ISERROR(VLOOKUP($AC56&amp;AN$50,申込確認シート!$E$161:$F$200,2,FALSE)),"@",VLOOKUP($AC56&amp;AN$50,申込確認シート!$E$161:$F$200,2,FALSE))</f>
        <v>@</v>
      </c>
      <c r="AO56" s="369"/>
      <c r="AP56" s="369"/>
      <c r="AQ56" s="369" t="str">
        <f>IF(ISERROR(VLOOKUP($AC56&amp;AQ$50,申込確認シート!$E$161:$F$200,2,FALSE)),"@",VLOOKUP($AC56&amp;AQ$50,申込確認シート!$E$161:$F$200,2,FALSE))</f>
        <v>@</v>
      </c>
      <c r="AR56" s="369"/>
      <c r="AS56" s="369"/>
      <c r="AT56" s="369" t="str">
        <f>IF(ISERROR(VLOOKUP($AC56&amp;AT$50,申込確認シート!$E$161:$F$200,2,FALSE)),"@",VLOOKUP($AC56&amp;AT$50,申込確認シート!$E$161:$F$200,2,FALSE))</f>
        <v>@</v>
      </c>
      <c r="AU56" s="369"/>
      <c r="AV56" s="369"/>
      <c r="AW56" s="366" t="str">
        <f>IF(ISERROR(VLOOKUP($AC56&amp;AW$50,申込確認シート!$E$161:$F$200,2,FALSE)),"@",VLOOKUP($AC56&amp;AW$50,申込確認シート!$E$161:$F$200,2,FALSE))</f>
        <v>@</v>
      </c>
      <c r="AX56" s="367"/>
      <c r="AY56" s="367"/>
    </row>
    <row r="57" spans="1:51" ht="15" customHeight="1">
      <c r="C57" s="15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51" ht="12.75" hidden="1" customHeight="1"/>
    <row r="59" spans="1:51" ht="12.75" hidden="1" customHeight="1"/>
    <row r="60" spans="1:51" ht="12.75" hidden="1" customHeight="1"/>
    <row r="61" spans="1:51" ht="12.75" hidden="1" customHeight="1"/>
    <row r="62" spans="1:51" ht="12.75" hidden="1" customHeight="1"/>
    <row r="63" spans="1:51" ht="12.75" hidden="1" customHeight="1"/>
    <row r="64" spans="1:5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</sheetData>
  <sheetProtection sheet="1" objects="1" scenarios="1" selectLockedCells="1"/>
  <mergeCells count="833">
    <mergeCell ref="Z29:AB29"/>
    <mergeCell ref="H20:J20"/>
    <mergeCell ref="K20:M20"/>
    <mergeCell ref="N20:P20"/>
    <mergeCell ref="W14:Y14"/>
    <mergeCell ref="Q13:S13"/>
    <mergeCell ref="T13:V13"/>
    <mergeCell ref="W13:Y13"/>
    <mergeCell ref="W17:Y17"/>
    <mergeCell ref="N28:P28"/>
    <mergeCell ref="Q28:S28"/>
    <mergeCell ref="E29:G29"/>
    <mergeCell ref="Z13:AB13"/>
    <mergeCell ref="K14:M14"/>
    <mergeCell ref="N14:P14"/>
    <mergeCell ref="Q14:S14"/>
    <mergeCell ref="Q17:S17"/>
    <mergeCell ref="T17:V17"/>
    <mergeCell ref="E17:G17"/>
    <mergeCell ref="H17:J17"/>
    <mergeCell ref="Z14:AB14"/>
    <mergeCell ref="K19:M19"/>
    <mergeCell ref="N19:P19"/>
    <mergeCell ref="Q19:S19"/>
    <mergeCell ref="T19:V19"/>
    <mergeCell ref="W19:Y19"/>
    <mergeCell ref="T20:V20"/>
    <mergeCell ref="W20:Y20"/>
    <mergeCell ref="Z20:AB20"/>
    <mergeCell ref="T29:V29"/>
    <mergeCell ref="E16:G16"/>
    <mergeCell ref="H15:J15"/>
    <mergeCell ref="E28:G28"/>
    <mergeCell ref="H28:J28"/>
    <mergeCell ref="K28:M28"/>
    <mergeCell ref="AC30:AE30"/>
    <mergeCell ref="AC15:AE15"/>
    <mergeCell ref="H12:J12"/>
    <mergeCell ref="H14:J14"/>
    <mergeCell ref="Z15:AB15"/>
    <mergeCell ref="AC17:AE17"/>
    <mergeCell ref="H13:J13"/>
    <mergeCell ref="H16:J16"/>
    <mergeCell ref="H26:J26"/>
    <mergeCell ref="W16:Y16"/>
    <mergeCell ref="T18:V18"/>
    <mergeCell ref="W18:Y18"/>
    <mergeCell ref="Z18:AB18"/>
    <mergeCell ref="Z19:AB19"/>
    <mergeCell ref="H18:J18"/>
    <mergeCell ref="K18:M18"/>
    <mergeCell ref="N18:P18"/>
    <mergeCell ref="Q18:S18"/>
    <mergeCell ref="Z22:AB22"/>
    <mergeCell ref="Q15:S15"/>
    <mergeCell ref="T15:V15"/>
    <mergeCell ref="W15:Y15"/>
    <mergeCell ref="K17:M17"/>
    <mergeCell ref="N17:P17"/>
    <mergeCell ref="K10:M10"/>
    <mergeCell ref="N11:P11"/>
    <mergeCell ref="K12:M12"/>
    <mergeCell ref="K13:M13"/>
    <mergeCell ref="N13:P13"/>
    <mergeCell ref="E26:G26"/>
    <mergeCell ref="E20:G20"/>
    <mergeCell ref="E15:G15"/>
    <mergeCell ref="E18:G18"/>
    <mergeCell ref="E19:G19"/>
    <mergeCell ref="H19:J19"/>
    <mergeCell ref="E12:G12"/>
    <mergeCell ref="K15:M15"/>
    <mergeCell ref="N15:P15"/>
    <mergeCell ref="K16:M16"/>
    <mergeCell ref="N16:P16"/>
    <mergeCell ref="A5:A28"/>
    <mergeCell ref="A29:A48"/>
    <mergeCell ref="E27:G27"/>
    <mergeCell ref="H27:J27"/>
    <mergeCell ref="K27:M27"/>
    <mergeCell ref="N27:P27"/>
    <mergeCell ref="Q27:S27"/>
    <mergeCell ref="T27:V27"/>
    <mergeCell ref="W27:Y27"/>
    <mergeCell ref="E25:G25"/>
    <mergeCell ref="H25:J25"/>
    <mergeCell ref="K25:M25"/>
    <mergeCell ref="N25:P25"/>
    <mergeCell ref="Q25:S25"/>
    <mergeCell ref="T25:V25"/>
    <mergeCell ref="W25:Y25"/>
    <mergeCell ref="H30:J30"/>
    <mergeCell ref="E13:G13"/>
    <mergeCell ref="W23:Y23"/>
    <mergeCell ref="T28:V28"/>
    <mergeCell ref="E22:G22"/>
    <mergeCell ref="N12:P12"/>
    <mergeCell ref="Q12:S12"/>
    <mergeCell ref="E11:G11"/>
    <mergeCell ref="AC28:AE28"/>
    <mergeCell ref="AC23:AE23"/>
    <mergeCell ref="AF27:AH27"/>
    <mergeCell ref="AF23:AH23"/>
    <mergeCell ref="AC16:AE16"/>
    <mergeCell ref="AF16:AH16"/>
    <mergeCell ref="AC19:AE19"/>
    <mergeCell ref="AF19:AH19"/>
    <mergeCell ref="AF18:AH18"/>
    <mergeCell ref="AF28:AH28"/>
    <mergeCell ref="AF24:AH24"/>
    <mergeCell ref="AC22:AE22"/>
    <mergeCell ref="AF21:AH21"/>
    <mergeCell ref="AF17:AH17"/>
    <mergeCell ref="AC21:AE21"/>
    <mergeCell ref="AF20:AH20"/>
    <mergeCell ref="AC20:AE20"/>
    <mergeCell ref="AF22:AH22"/>
    <mergeCell ref="AU10:AW10"/>
    <mergeCell ref="AC25:AE25"/>
    <mergeCell ref="AF25:AH25"/>
    <mergeCell ref="AC26:AE26"/>
    <mergeCell ref="AF26:AH26"/>
    <mergeCell ref="AC27:AE27"/>
    <mergeCell ref="AC11:AE11"/>
    <mergeCell ref="AI23:AK23"/>
    <mergeCell ref="AL23:AN23"/>
    <mergeCell ref="AO23:AQ23"/>
    <mergeCell ref="AR23:AT23"/>
    <mergeCell ref="AU23:AW23"/>
    <mergeCell ref="AI24:AK24"/>
    <mergeCell ref="AL24:AN24"/>
    <mergeCell ref="AO24:AQ24"/>
    <mergeCell ref="AR24:AT24"/>
    <mergeCell ref="AU24:AW24"/>
    <mergeCell ref="AI25:AK25"/>
    <mergeCell ref="AL25:AN25"/>
    <mergeCell ref="AO25:AQ25"/>
    <mergeCell ref="AR25:AT25"/>
    <mergeCell ref="AL13:AN13"/>
    <mergeCell ref="AO13:AQ13"/>
    <mergeCell ref="AR13:AT13"/>
    <mergeCell ref="Z5:AB5"/>
    <mergeCell ref="AC6:AE6"/>
    <mergeCell ref="AF6:AH6"/>
    <mergeCell ref="AI4:AK4"/>
    <mergeCell ref="AI6:AK6"/>
    <mergeCell ref="AI11:AK11"/>
    <mergeCell ref="AE1:AY2"/>
    <mergeCell ref="AL4:AN4"/>
    <mergeCell ref="AO4:AQ4"/>
    <mergeCell ref="AR4:AT4"/>
    <mergeCell ref="AU4:AW4"/>
    <mergeCell ref="AI5:AK5"/>
    <mergeCell ref="AL5:AN5"/>
    <mergeCell ref="AO5:AQ5"/>
    <mergeCell ref="AR5:AT5"/>
    <mergeCell ref="AU5:AW5"/>
    <mergeCell ref="AL6:AN6"/>
    <mergeCell ref="AO6:AQ6"/>
    <mergeCell ref="AR6:AT6"/>
    <mergeCell ref="AU6:AW6"/>
    <mergeCell ref="AI7:AK7"/>
    <mergeCell ref="AL7:AN7"/>
    <mergeCell ref="AL8:AN8"/>
    <mergeCell ref="AO8:AQ8"/>
    <mergeCell ref="W10:Y10"/>
    <mergeCell ref="Z10:AB10"/>
    <mergeCell ref="AC10:AE10"/>
    <mergeCell ref="AF10:AH10"/>
    <mergeCell ref="AC29:AE29"/>
    <mergeCell ref="AF29:AH29"/>
    <mergeCell ref="AC13:AE13"/>
    <mergeCell ref="AF13:AH13"/>
    <mergeCell ref="AC4:AE4"/>
    <mergeCell ref="AF4:AH4"/>
    <mergeCell ref="AC5:AE5"/>
    <mergeCell ref="AF5:AH5"/>
    <mergeCell ref="AC7:AE7"/>
    <mergeCell ref="AC12:AE12"/>
    <mergeCell ref="AF12:AH12"/>
    <mergeCell ref="AF11:AH11"/>
    <mergeCell ref="AC9:AE9"/>
    <mergeCell ref="AF9:AH9"/>
    <mergeCell ref="W9:Y9"/>
    <mergeCell ref="Z4:AB4"/>
    <mergeCell ref="AC14:AE14"/>
    <mergeCell ref="AF14:AH14"/>
    <mergeCell ref="AC8:AE8"/>
    <mergeCell ref="Z8:AB8"/>
    <mergeCell ref="A1:G2"/>
    <mergeCell ref="H1:M2"/>
    <mergeCell ref="E4:G4"/>
    <mergeCell ref="E48:G48"/>
    <mergeCell ref="H48:J48"/>
    <mergeCell ref="E14:G14"/>
    <mergeCell ref="T46:V46"/>
    <mergeCell ref="E21:G21"/>
    <mergeCell ref="N1:N2"/>
    <mergeCell ref="S1:AC2"/>
    <mergeCell ref="W28:Y28"/>
    <mergeCell ref="W22:Y22"/>
    <mergeCell ref="W21:Y21"/>
    <mergeCell ref="AC24:AE24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H29:J29"/>
    <mergeCell ref="E5:G5"/>
    <mergeCell ref="H5:J5"/>
    <mergeCell ref="K5:M5"/>
    <mergeCell ref="N5:P5"/>
    <mergeCell ref="T11:V11"/>
    <mergeCell ref="Z9:AB9"/>
    <mergeCell ref="Q5:S5"/>
    <mergeCell ref="T5:V5"/>
    <mergeCell ref="E8:G8"/>
    <mergeCell ref="E9:G9"/>
    <mergeCell ref="E10:G10"/>
    <mergeCell ref="H10:J10"/>
    <mergeCell ref="Z6:AB6"/>
    <mergeCell ref="E6:G6"/>
    <mergeCell ref="H6:J6"/>
    <mergeCell ref="K6:M6"/>
    <mergeCell ref="N6:P6"/>
    <mergeCell ref="Q6:S6"/>
    <mergeCell ref="H11:J11"/>
    <mergeCell ref="K11:M11"/>
    <mergeCell ref="Q11:S11"/>
    <mergeCell ref="E7:G7"/>
    <mergeCell ref="H7:J7"/>
    <mergeCell ref="K7:M7"/>
    <mergeCell ref="H4:J4"/>
    <mergeCell ref="K4:M4"/>
    <mergeCell ref="N4:P4"/>
    <mergeCell ref="Q4:S4"/>
    <mergeCell ref="T4:V4"/>
    <mergeCell ref="W5:Y5"/>
    <mergeCell ref="N10:P10"/>
    <mergeCell ref="Q10:S10"/>
    <mergeCell ref="T10:V10"/>
    <mergeCell ref="T6:V6"/>
    <mergeCell ref="H8:J8"/>
    <mergeCell ref="K8:M8"/>
    <mergeCell ref="N8:P8"/>
    <mergeCell ref="Q8:S8"/>
    <mergeCell ref="T8:V8"/>
    <mergeCell ref="T7:V7"/>
    <mergeCell ref="W6:Y6"/>
    <mergeCell ref="W8:Y8"/>
    <mergeCell ref="W4:Y4"/>
    <mergeCell ref="T9:V9"/>
    <mergeCell ref="H9:J9"/>
    <mergeCell ref="K9:M9"/>
    <mergeCell ref="N9:P9"/>
    <mergeCell ref="Q9:S9"/>
    <mergeCell ref="N7:P7"/>
    <mergeCell ref="Q7:S7"/>
    <mergeCell ref="AF7:AH7"/>
    <mergeCell ref="W7:Y7"/>
    <mergeCell ref="Z7:AB7"/>
    <mergeCell ref="Q20:S20"/>
    <mergeCell ref="H21:J21"/>
    <mergeCell ref="K21:M21"/>
    <mergeCell ref="N21:P21"/>
    <mergeCell ref="Q21:S21"/>
    <mergeCell ref="T12:V12"/>
    <mergeCell ref="W12:Y12"/>
    <mergeCell ref="Z12:AB12"/>
    <mergeCell ref="W11:Y11"/>
    <mergeCell ref="Z11:AB11"/>
    <mergeCell ref="AC18:AE18"/>
    <mergeCell ref="AF8:AH8"/>
    <mergeCell ref="Z21:AB21"/>
    <mergeCell ref="AF15:AH15"/>
    <mergeCell ref="Z16:AB16"/>
    <mergeCell ref="Z17:AB17"/>
    <mergeCell ref="Q16:S16"/>
    <mergeCell ref="T16:V16"/>
    <mergeCell ref="T14:V14"/>
    <mergeCell ref="Z30:AB30"/>
    <mergeCell ref="T22:V22"/>
    <mergeCell ref="T21:V21"/>
    <mergeCell ref="E23:G23"/>
    <mergeCell ref="H23:J23"/>
    <mergeCell ref="K23:M23"/>
    <mergeCell ref="N23:P23"/>
    <mergeCell ref="Q23:S23"/>
    <mergeCell ref="H22:J22"/>
    <mergeCell ref="K22:M22"/>
    <mergeCell ref="N22:P22"/>
    <mergeCell ref="Q22:S22"/>
    <mergeCell ref="T23:V23"/>
    <mergeCell ref="E30:G30"/>
    <mergeCell ref="Z23:AB23"/>
    <mergeCell ref="Z28:AB28"/>
    <mergeCell ref="Z27:AB27"/>
    <mergeCell ref="K26:M26"/>
    <mergeCell ref="N26:P26"/>
    <mergeCell ref="Q26:S26"/>
    <mergeCell ref="T26:V26"/>
    <mergeCell ref="W26:Y26"/>
    <mergeCell ref="Z26:AB26"/>
    <mergeCell ref="W30:Y30"/>
    <mergeCell ref="H32:J32"/>
    <mergeCell ref="K32:M32"/>
    <mergeCell ref="N32:P32"/>
    <mergeCell ref="Q32:S32"/>
    <mergeCell ref="AF36:AH36"/>
    <mergeCell ref="AC35:AE35"/>
    <mergeCell ref="AF35:AH35"/>
    <mergeCell ref="AF34:AH34"/>
    <mergeCell ref="AC31:AE31"/>
    <mergeCell ref="AF31:AH31"/>
    <mergeCell ref="AC32:AE32"/>
    <mergeCell ref="AF32:AH32"/>
    <mergeCell ref="Z32:AB32"/>
    <mergeCell ref="Z34:AB34"/>
    <mergeCell ref="AC34:AE34"/>
    <mergeCell ref="Z33:AB33"/>
    <mergeCell ref="AC33:AE33"/>
    <mergeCell ref="Z31:AB31"/>
    <mergeCell ref="AF33:AH33"/>
    <mergeCell ref="E33:G33"/>
    <mergeCell ref="E34:G34"/>
    <mergeCell ref="E36:G36"/>
    <mergeCell ref="E32:G32"/>
    <mergeCell ref="E31:G31"/>
    <mergeCell ref="E35:G35"/>
    <mergeCell ref="H35:J35"/>
    <mergeCell ref="H34:J34"/>
    <mergeCell ref="AC39:AE39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H36:J36"/>
    <mergeCell ref="T32:V32"/>
    <mergeCell ref="W32:Y32"/>
    <mergeCell ref="H31:J31"/>
    <mergeCell ref="K31:M31"/>
    <mergeCell ref="N31:P31"/>
    <mergeCell ref="AF39:AH39"/>
    <mergeCell ref="AC41:AE41"/>
    <mergeCell ref="AF41:AH41"/>
    <mergeCell ref="T40:V40"/>
    <mergeCell ref="W40:Y40"/>
    <mergeCell ref="Z40:AB40"/>
    <mergeCell ref="AC40:AE40"/>
    <mergeCell ref="Z41:AB41"/>
    <mergeCell ref="AF40:AH40"/>
    <mergeCell ref="T39:V39"/>
    <mergeCell ref="W39:Y39"/>
    <mergeCell ref="Z39:AB39"/>
    <mergeCell ref="W42:Y42"/>
    <mergeCell ref="T43:V43"/>
    <mergeCell ref="W43:Y43"/>
    <mergeCell ref="T34:V34"/>
    <mergeCell ref="W34:Y34"/>
    <mergeCell ref="H33:J33"/>
    <mergeCell ref="K33:M33"/>
    <mergeCell ref="N33:P33"/>
    <mergeCell ref="Q33:S33"/>
    <mergeCell ref="T38:V38"/>
    <mergeCell ref="H40:J40"/>
    <mergeCell ref="K40:M40"/>
    <mergeCell ref="N40:P40"/>
    <mergeCell ref="Q40:S40"/>
    <mergeCell ref="H39:J39"/>
    <mergeCell ref="K39:M39"/>
    <mergeCell ref="N39:P39"/>
    <mergeCell ref="Q39:S39"/>
    <mergeCell ref="K38:M38"/>
    <mergeCell ref="N38:P38"/>
    <mergeCell ref="H42:J42"/>
    <mergeCell ref="K42:M42"/>
    <mergeCell ref="N42:P42"/>
    <mergeCell ref="K34:M34"/>
    <mergeCell ref="H47:J47"/>
    <mergeCell ref="K47:M47"/>
    <mergeCell ref="N47:P47"/>
    <mergeCell ref="Q47:S47"/>
    <mergeCell ref="N44:P44"/>
    <mergeCell ref="Q44:S44"/>
    <mergeCell ref="T44:V44"/>
    <mergeCell ref="E45:G45"/>
    <mergeCell ref="H45:J45"/>
    <mergeCell ref="K45:M45"/>
    <mergeCell ref="E46:G46"/>
    <mergeCell ref="H46:J46"/>
    <mergeCell ref="E44:G44"/>
    <mergeCell ref="H44:J44"/>
    <mergeCell ref="K44:M44"/>
    <mergeCell ref="Z38:AB38"/>
    <mergeCell ref="AC38:AE38"/>
    <mergeCell ref="Z35:AB35"/>
    <mergeCell ref="E42:G42"/>
    <mergeCell ref="E43:G43"/>
    <mergeCell ref="H43:J43"/>
    <mergeCell ref="K43:M43"/>
    <mergeCell ref="N43:P43"/>
    <mergeCell ref="K35:M35"/>
    <mergeCell ref="N35:P35"/>
    <mergeCell ref="Q35:S35"/>
    <mergeCell ref="K36:M36"/>
    <mergeCell ref="N36:P36"/>
    <mergeCell ref="Q36:S36"/>
    <mergeCell ref="Z42:AB42"/>
    <mergeCell ref="Z43:AB43"/>
    <mergeCell ref="E38:G38"/>
    <mergeCell ref="H38:J38"/>
    <mergeCell ref="E41:G41"/>
    <mergeCell ref="H41:J41"/>
    <mergeCell ref="K41:M41"/>
    <mergeCell ref="T42:V42"/>
    <mergeCell ref="E40:G40"/>
    <mergeCell ref="E39:G39"/>
    <mergeCell ref="W38:Y38"/>
    <mergeCell ref="Q38:S38"/>
    <mergeCell ref="T35:V35"/>
    <mergeCell ref="W35:Y35"/>
    <mergeCell ref="T33:V33"/>
    <mergeCell ref="W33:Y33"/>
    <mergeCell ref="K29:M29"/>
    <mergeCell ref="N29:P29"/>
    <mergeCell ref="Q29:S29"/>
    <mergeCell ref="Q31:S31"/>
    <mergeCell ref="T31:V31"/>
    <mergeCell ref="W31:Y31"/>
    <mergeCell ref="K30:M30"/>
    <mergeCell ref="N30:P30"/>
    <mergeCell ref="Q30:S30"/>
    <mergeCell ref="W29:Y29"/>
    <mergeCell ref="O1:R2"/>
    <mergeCell ref="T47:V47"/>
    <mergeCell ref="N34:P34"/>
    <mergeCell ref="Q34:S34"/>
    <mergeCell ref="N41:P41"/>
    <mergeCell ref="Q41:S41"/>
    <mergeCell ref="T41:V41"/>
    <mergeCell ref="W41:Y41"/>
    <mergeCell ref="AF37:AH37"/>
    <mergeCell ref="T36:V36"/>
    <mergeCell ref="W36:Y36"/>
    <mergeCell ref="Z36:AB36"/>
    <mergeCell ref="AC36:AE36"/>
    <mergeCell ref="AF38:AH38"/>
    <mergeCell ref="AF30:AH30"/>
    <mergeCell ref="T30:V30"/>
    <mergeCell ref="AF46:AH46"/>
    <mergeCell ref="T45:V45"/>
    <mergeCell ref="N45:P45"/>
    <mergeCell ref="Q45:S45"/>
    <mergeCell ref="N46:P46"/>
    <mergeCell ref="Q46:S46"/>
    <mergeCell ref="Q43:S43"/>
    <mergeCell ref="Q42:S42"/>
    <mergeCell ref="AN50:AP50"/>
    <mergeCell ref="AQ50:AS50"/>
    <mergeCell ref="AC52:AG52"/>
    <mergeCell ref="AH52:AJ52"/>
    <mergeCell ref="AC53:AG53"/>
    <mergeCell ref="AH53:AJ53"/>
    <mergeCell ref="AF44:AH44"/>
    <mergeCell ref="AC43:AE43"/>
    <mergeCell ref="AF43:AH43"/>
    <mergeCell ref="A49:AH49"/>
    <mergeCell ref="E51:I51"/>
    <mergeCell ref="M50:O50"/>
    <mergeCell ref="P50:R50"/>
    <mergeCell ref="S50:U50"/>
    <mergeCell ref="W47:Y47"/>
    <mergeCell ref="Z47:AB47"/>
    <mergeCell ref="W48:Y48"/>
    <mergeCell ref="W45:Y45"/>
    <mergeCell ref="Z45:AB45"/>
    <mergeCell ref="W46:Y46"/>
    <mergeCell ref="Z48:AB48"/>
    <mergeCell ref="Z46:AB46"/>
    <mergeCell ref="AC48:AE48"/>
    <mergeCell ref="AF48:AH48"/>
    <mergeCell ref="AC51:AG51"/>
    <mergeCell ref="AH51:AJ51"/>
    <mergeCell ref="AC50:AG50"/>
    <mergeCell ref="AF42:AH42"/>
    <mergeCell ref="AC42:AE42"/>
    <mergeCell ref="E52:I52"/>
    <mergeCell ref="E53:I53"/>
    <mergeCell ref="V50:X50"/>
    <mergeCell ref="Y50:AA50"/>
    <mergeCell ref="AH50:AJ50"/>
    <mergeCell ref="AF47:AH47"/>
    <mergeCell ref="AC47:AE47"/>
    <mergeCell ref="AF45:AH45"/>
    <mergeCell ref="AC45:AE45"/>
    <mergeCell ref="AC46:AE46"/>
    <mergeCell ref="K48:M48"/>
    <mergeCell ref="N48:P48"/>
    <mergeCell ref="Q48:S48"/>
    <mergeCell ref="T48:V48"/>
    <mergeCell ref="K46:M46"/>
    <mergeCell ref="W44:Y44"/>
    <mergeCell ref="Z44:AB44"/>
    <mergeCell ref="AC44:AE44"/>
    <mergeCell ref="E47:G47"/>
    <mergeCell ref="E54:I54"/>
    <mergeCell ref="E55:I55"/>
    <mergeCell ref="E56:I56"/>
    <mergeCell ref="E50:I50"/>
    <mergeCell ref="J51:L51"/>
    <mergeCell ref="J52:L52"/>
    <mergeCell ref="J53:L53"/>
    <mergeCell ref="J54:L54"/>
    <mergeCell ref="J55:L55"/>
    <mergeCell ref="J56:L56"/>
    <mergeCell ref="J50:L50"/>
    <mergeCell ref="AW55:AY55"/>
    <mergeCell ref="M56:O56"/>
    <mergeCell ref="P56:R56"/>
    <mergeCell ref="S56:U56"/>
    <mergeCell ref="V56:X56"/>
    <mergeCell ref="M51:O51"/>
    <mergeCell ref="P51:R51"/>
    <mergeCell ref="S51:U51"/>
    <mergeCell ref="V51:X51"/>
    <mergeCell ref="M52:O52"/>
    <mergeCell ref="P52:R52"/>
    <mergeCell ref="S52:U52"/>
    <mergeCell ref="V52:X52"/>
    <mergeCell ref="M53:O53"/>
    <mergeCell ref="P53:R53"/>
    <mergeCell ref="S53:U53"/>
    <mergeCell ref="V53:X53"/>
    <mergeCell ref="Y51:AA51"/>
    <mergeCell ref="Y52:AA52"/>
    <mergeCell ref="Y53:AA53"/>
    <mergeCell ref="Y54:AA54"/>
    <mergeCell ref="Y55:AA55"/>
    <mergeCell ref="M54:O54"/>
    <mergeCell ref="P54:R54"/>
    <mergeCell ref="S54:U54"/>
    <mergeCell ref="V54:X54"/>
    <mergeCell ref="M55:O55"/>
    <mergeCell ref="P55:R55"/>
    <mergeCell ref="S55:U55"/>
    <mergeCell ref="V55:X55"/>
    <mergeCell ref="AC55:AG55"/>
    <mergeCell ref="AT56:AV56"/>
    <mergeCell ref="Y56:AA56"/>
    <mergeCell ref="AC56:AG56"/>
    <mergeCell ref="AH56:AJ56"/>
    <mergeCell ref="AK56:AM56"/>
    <mergeCell ref="AN56:AP56"/>
    <mergeCell ref="AQ56:AS56"/>
    <mergeCell ref="AC54:AG54"/>
    <mergeCell ref="AH54:AJ54"/>
    <mergeCell ref="AH55:AJ55"/>
    <mergeCell ref="AK55:AM55"/>
    <mergeCell ref="AN55:AP55"/>
    <mergeCell ref="AQ55:AS55"/>
    <mergeCell ref="AT55:AV55"/>
    <mergeCell ref="AW56:AY56"/>
    <mergeCell ref="AT50:AV50"/>
    <mergeCell ref="AW50:AY50"/>
    <mergeCell ref="AK54:AM54"/>
    <mergeCell ref="AN54:AP54"/>
    <mergeCell ref="AQ54:AS54"/>
    <mergeCell ref="AT54:AV54"/>
    <mergeCell ref="AK51:AM51"/>
    <mergeCell ref="AN51:AP51"/>
    <mergeCell ref="AQ51:AS51"/>
    <mergeCell ref="AT51:AV51"/>
    <mergeCell ref="AW51:AY51"/>
    <mergeCell ref="AK52:AM52"/>
    <mergeCell ref="AN52:AP52"/>
    <mergeCell ref="AQ52:AS52"/>
    <mergeCell ref="AT52:AV52"/>
    <mergeCell ref="AW52:AY52"/>
    <mergeCell ref="AK53:AM53"/>
    <mergeCell ref="AN53:AP53"/>
    <mergeCell ref="AQ53:AS53"/>
    <mergeCell ref="AT53:AV53"/>
    <mergeCell ref="AW53:AY53"/>
    <mergeCell ref="AW54:AY54"/>
    <mergeCell ref="AK50:AM50"/>
    <mergeCell ref="AO7:AQ7"/>
    <mergeCell ref="AR7:AT7"/>
    <mergeCell ref="AU7:AW7"/>
    <mergeCell ref="AL11:AN11"/>
    <mergeCell ref="AO11:AQ11"/>
    <mergeCell ref="AR11:AT11"/>
    <mergeCell ref="AU11:AW11"/>
    <mergeCell ref="AI12:AK12"/>
    <mergeCell ref="AL12:AN12"/>
    <mergeCell ref="AO12:AQ12"/>
    <mergeCell ref="AR12:AT12"/>
    <mergeCell ref="AU12:AW12"/>
    <mergeCell ref="AI10:AK10"/>
    <mergeCell ref="AR8:AT8"/>
    <mergeCell ref="AU8:AW8"/>
    <mergeCell ref="AI9:AK9"/>
    <mergeCell ref="AL9:AN9"/>
    <mergeCell ref="AO9:AQ9"/>
    <mergeCell ref="AR9:AT9"/>
    <mergeCell ref="AU9:AW9"/>
    <mergeCell ref="AI8:AK8"/>
    <mergeCell ref="AL10:AN10"/>
    <mergeCell ref="AO10:AQ10"/>
    <mergeCell ref="AR10:AT10"/>
    <mergeCell ref="AU13:AW13"/>
    <mergeCell ref="AI14:AK14"/>
    <mergeCell ref="AL14:AN14"/>
    <mergeCell ref="AO14:AQ14"/>
    <mergeCell ref="AR14:AT14"/>
    <mergeCell ref="AU14:AW14"/>
    <mergeCell ref="AI13:AK13"/>
    <mergeCell ref="AI15:AK15"/>
    <mergeCell ref="AL15:AN15"/>
    <mergeCell ref="AO15:AQ15"/>
    <mergeCell ref="AR15:AT15"/>
    <mergeCell ref="AU15:AW15"/>
    <mergeCell ref="AI16:AK16"/>
    <mergeCell ref="AL16:AN16"/>
    <mergeCell ref="AO16:AQ16"/>
    <mergeCell ref="AR16:AT16"/>
    <mergeCell ref="AU16:AW16"/>
    <mergeCell ref="AI17:AK17"/>
    <mergeCell ref="AL17:AN17"/>
    <mergeCell ref="AO17:AQ17"/>
    <mergeCell ref="AR17:AT17"/>
    <mergeCell ref="AU17:AW17"/>
    <mergeCell ref="AI18:AK18"/>
    <mergeCell ref="AL18:AN18"/>
    <mergeCell ref="AO18:AQ18"/>
    <mergeCell ref="AR18:AT18"/>
    <mergeCell ref="AU18:AW18"/>
    <mergeCell ref="AI19:AK19"/>
    <mergeCell ref="AL19:AN19"/>
    <mergeCell ref="AO19:AQ19"/>
    <mergeCell ref="AR19:AT19"/>
    <mergeCell ref="AU19:AW19"/>
    <mergeCell ref="AI20:AK20"/>
    <mergeCell ref="AL20:AN20"/>
    <mergeCell ref="AO20:AQ20"/>
    <mergeCell ref="AR20:AT20"/>
    <mergeCell ref="AU20:AW20"/>
    <mergeCell ref="AI21:AK21"/>
    <mergeCell ref="AL21:AN21"/>
    <mergeCell ref="AO21:AQ21"/>
    <mergeCell ref="AR21:AT21"/>
    <mergeCell ref="AU21:AW21"/>
    <mergeCell ref="AI22:AK22"/>
    <mergeCell ref="AL22:AN22"/>
    <mergeCell ref="AO22:AQ22"/>
    <mergeCell ref="AR22:AT22"/>
    <mergeCell ref="AU22:AW22"/>
    <mergeCell ref="AU25:AW25"/>
    <mergeCell ref="AI26:AK26"/>
    <mergeCell ref="AL26:AN26"/>
    <mergeCell ref="AO26:AQ26"/>
    <mergeCell ref="AR26:AT26"/>
    <mergeCell ref="AU26:AW26"/>
    <mergeCell ref="AI27:AK27"/>
    <mergeCell ref="AL27:AN27"/>
    <mergeCell ref="AO27:AQ27"/>
    <mergeCell ref="AR27:AT27"/>
    <mergeCell ref="AU27:AW27"/>
    <mergeCell ref="AI28:AK28"/>
    <mergeCell ref="AL28:AN28"/>
    <mergeCell ref="AO28:AQ28"/>
    <mergeCell ref="AR28:AT28"/>
    <mergeCell ref="AU28:AW28"/>
    <mergeCell ref="AI29:AK29"/>
    <mergeCell ref="AL29:AN29"/>
    <mergeCell ref="AO29:AQ29"/>
    <mergeCell ref="AR29:AT29"/>
    <mergeCell ref="AU29:AW29"/>
    <mergeCell ref="AI30:AK30"/>
    <mergeCell ref="AL30:AN30"/>
    <mergeCell ref="AO30:AQ30"/>
    <mergeCell ref="AR30:AT30"/>
    <mergeCell ref="AU30:AW30"/>
    <mergeCell ref="AI31:AK31"/>
    <mergeCell ref="AL31:AN31"/>
    <mergeCell ref="AO31:AQ31"/>
    <mergeCell ref="AR31:AT31"/>
    <mergeCell ref="AU31:AW31"/>
    <mergeCell ref="AI32:AK32"/>
    <mergeCell ref="AL32:AN32"/>
    <mergeCell ref="AO32:AQ32"/>
    <mergeCell ref="AR32:AT32"/>
    <mergeCell ref="AU32:AW32"/>
    <mergeCell ref="AI33:AK33"/>
    <mergeCell ref="AL33:AN33"/>
    <mergeCell ref="AO33:AQ33"/>
    <mergeCell ref="AR33:AT33"/>
    <mergeCell ref="AU33:AW33"/>
    <mergeCell ref="AI34:AK34"/>
    <mergeCell ref="AL34:AN34"/>
    <mergeCell ref="AO34:AQ34"/>
    <mergeCell ref="AR34:AT34"/>
    <mergeCell ref="AU34:AW34"/>
    <mergeCell ref="AI35:AK35"/>
    <mergeCell ref="AL35:AN35"/>
    <mergeCell ref="AO35:AQ35"/>
    <mergeCell ref="AR35:AT35"/>
    <mergeCell ref="AU35:AW35"/>
    <mergeCell ref="AI36:AK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I38:AK38"/>
    <mergeCell ref="AL38:AN38"/>
    <mergeCell ref="AO38:AQ38"/>
    <mergeCell ref="AR38:AT38"/>
    <mergeCell ref="AU38:AW38"/>
    <mergeCell ref="AI39:AK39"/>
    <mergeCell ref="AL39:AN39"/>
    <mergeCell ref="AO39:AQ39"/>
    <mergeCell ref="AR39:AT39"/>
    <mergeCell ref="AU39:AW39"/>
    <mergeCell ref="AI40:AK40"/>
    <mergeCell ref="AL40:AN40"/>
    <mergeCell ref="AO40:AQ40"/>
    <mergeCell ref="AR40:AT40"/>
    <mergeCell ref="AU40:AW40"/>
    <mergeCell ref="AI41:AK41"/>
    <mergeCell ref="AL41:AN41"/>
    <mergeCell ref="AO41:AQ41"/>
    <mergeCell ref="AR41:AT41"/>
    <mergeCell ref="AU41:AW41"/>
    <mergeCell ref="AI42:AK42"/>
    <mergeCell ref="AL42:AN42"/>
    <mergeCell ref="AO42:AQ42"/>
    <mergeCell ref="AR42:AT42"/>
    <mergeCell ref="AU42:AW42"/>
    <mergeCell ref="AI43:AK43"/>
    <mergeCell ref="AL43:AN43"/>
    <mergeCell ref="AO43:AQ43"/>
    <mergeCell ref="AR43:AT43"/>
    <mergeCell ref="AU43:AW43"/>
    <mergeCell ref="AR46:AT46"/>
    <mergeCell ref="AU46:AW46"/>
    <mergeCell ref="AI47:AK47"/>
    <mergeCell ref="AL47:AN47"/>
    <mergeCell ref="AO47:AQ47"/>
    <mergeCell ref="AR47:AT47"/>
    <mergeCell ref="AU47:AW47"/>
    <mergeCell ref="AI44:AK44"/>
    <mergeCell ref="AL44:AN44"/>
    <mergeCell ref="AO44:AQ44"/>
    <mergeCell ref="AR44:AT44"/>
    <mergeCell ref="AU44:AW44"/>
    <mergeCell ref="AI45:AK45"/>
    <mergeCell ref="AL45:AN45"/>
    <mergeCell ref="AO45:AQ45"/>
    <mergeCell ref="AR45:AT45"/>
    <mergeCell ref="AU45:AW45"/>
    <mergeCell ref="AI48:AK48"/>
    <mergeCell ref="AL48:AN48"/>
    <mergeCell ref="AO48:AQ48"/>
    <mergeCell ref="AR48:AT48"/>
    <mergeCell ref="AU48:AW48"/>
    <mergeCell ref="AX48:AY48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I46:AK46"/>
    <mergeCell ref="AL46:AN46"/>
    <mergeCell ref="AO46:AQ46"/>
    <mergeCell ref="AX36:AY36"/>
    <mergeCell ref="AX37:AY37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47:AY47"/>
    <mergeCell ref="AX4:AY4"/>
    <mergeCell ref="A51:D51"/>
    <mergeCell ref="A52:D52"/>
    <mergeCell ref="A53:D53"/>
    <mergeCell ref="A54:D54"/>
    <mergeCell ref="A55:D55"/>
    <mergeCell ref="A56:D56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29:AY29"/>
    <mergeCell ref="AX30:AY30"/>
    <mergeCell ref="AX31:AY31"/>
    <mergeCell ref="AX32:AY32"/>
    <mergeCell ref="AX33:AY33"/>
    <mergeCell ref="AX34:AY34"/>
    <mergeCell ref="AX35:AY35"/>
  </mergeCells>
  <phoneticPr fontId="2"/>
  <conditionalFormatting sqref="E5:AW48">
    <cfRule type="cellIs" dxfId="7" priority="3" operator="equal">
      <formula>"@"</formula>
    </cfRule>
  </conditionalFormatting>
  <conditionalFormatting sqref="AX5:AY48">
    <cfRule type="cellIs" dxfId="6" priority="4" operator="equal">
      <formula>0</formula>
    </cfRule>
  </conditionalFormatting>
  <conditionalFormatting sqref="J51:AA56">
    <cfRule type="cellIs" dxfId="5" priority="2" operator="equal">
      <formula>"@"</formula>
    </cfRule>
  </conditionalFormatting>
  <conditionalFormatting sqref="AH51:AY56">
    <cfRule type="cellIs" dxfId="4" priority="1" operator="equal">
      <formula>"@"</formula>
    </cfRule>
  </conditionalFormatting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0"/>
  <sheetViews>
    <sheetView topLeftCell="A156" workbookViewId="0">
      <selection activeCell="F188" sqref="F188"/>
    </sheetView>
  </sheetViews>
  <sheetFormatPr defaultColWidth="9" defaultRowHeight="13.2"/>
  <cols>
    <col min="1" max="1" width="6.6640625" style="11" bestFit="1" customWidth="1"/>
    <col min="2" max="2" width="3" style="11" customWidth="1"/>
    <col min="3" max="3" width="16.88671875" style="11" customWidth="1"/>
    <col min="4" max="4" width="3.77734375" style="11" customWidth="1"/>
    <col min="5" max="5" width="17.77734375" style="11" bestFit="1" customWidth="1"/>
    <col min="6" max="6" width="13.6640625" style="11" customWidth="1"/>
    <col min="7" max="7" width="9.6640625" style="11" bestFit="1" customWidth="1"/>
    <col min="8" max="16384" width="9" style="11"/>
  </cols>
  <sheetData>
    <row r="1" spans="1:7" s="10" customFormat="1" ht="11.25" customHeight="1">
      <c r="A1" s="181" t="s">
        <v>148</v>
      </c>
      <c r="B1" s="181">
        <v>1</v>
      </c>
      <c r="C1" s="181" t="str">
        <f>IF(入力表!AH14="","@",入力表!AH14)</f>
        <v>@</v>
      </c>
      <c r="D1" s="181">
        <f>COUNTIF($C$1:C1,C1)</f>
        <v>1</v>
      </c>
      <c r="E1" s="181" t="str">
        <f>C1&amp;D1</f>
        <v>@1</v>
      </c>
      <c r="F1" s="181" t="str">
        <f>SUBSTITUTE(入力表!N14,"　","")</f>
        <v/>
      </c>
      <c r="G1" s="181" t="e">
        <f>SUBSTITUTE(IF(#REF!="","",#REF!),"　","")</f>
        <v>#REF!</v>
      </c>
    </row>
    <row r="2" spans="1:7" s="10" customFormat="1" ht="11.25" customHeight="1">
      <c r="A2" s="181" t="s">
        <v>148</v>
      </c>
      <c r="B2" s="181">
        <v>2</v>
      </c>
      <c r="C2" s="181" t="str">
        <f>IF(入力表!AH15="","@",入力表!AH15)</f>
        <v>@</v>
      </c>
      <c r="D2" s="181">
        <f>COUNTIF($C$1:C2,C2)</f>
        <v>2</v>
      </c>
      <c r="E2" s="181" t="str">
        <f t="shared" ref="E2:E65" si="0">C2&amp;D2</f>
        <v>@2</v>
      </c>
      <c r="F2" s="181" t="str">
        <f>SUBSTITUTE(入力表!N15,"　","")</f>
        <v/>
      </c>
      <c r="G2" s="181" t="e">
        <f>SUBSTITUTE(IF(#REF!="","",#REF!),"　","")</f>
        <v>#REF!</v>
      </c>
    </row>
    <row r="3" spans="1:7" s="10" customFormat="1" ht="11.25" customHeight="1">
      <c r="A3" s="181" t="s">
        <v>148</v>
      </c>
      <c r="B3" s="181">
        <v>3</v>
      </c>
      <c r="C3" s="181" t="str">
        <f>IF(入力表!AH16="","@",入力表!AH16)</f>
        <v>@</v>
      </c>
      <c r="D3" s="181">
        <f>COUNTIF($C$1:C3,C3)</f>
        <v>3</v>
      </c>
      <c r="E3" s="181" t="str">
        <f t="shared" si="0"/>
        <v>@3</v>
      </c>
      <c r="F3" s="181" t="str">
        <f>SUBSTITUTE(入力表!N16,"　","")</f>
        <v/>
      </c>
      <c r="G3" s="181" t="e">
        <f>SUBSTITUTE(IF(#REF!="","",#REF!),"　","")</f>
        <v>#REF!</v>
      </c>
    </row>
    <row r="4" spans="1:7" s="10" customFormat="1" ht="11.25" customHeight="1">
      <c r="A4" s="181" t="s">
        <v>148</v>
      </c>
      <c r="B4" s="181">
        <v>4</v>
      </c>
      <c r="C4" s="181" t="str">
        <f>IF(入力表!AH17="","@",入力表!AH17)</f>
        <v>@</v>
      </c>
      <c r="D4" s="181">
        <f>COUNTIF($C$1:C4,C4)</f>
        <v>4</v>
      </c>
      <c r="E4" s="181" t="str">
        <f t="shared" si="0"/>
        <v>@4</v>
      </c>
      <c r="F4" s="181" t="str">
        <f>SUBSTITUTE(入力表!N17,"　","")</f>
        <v/>
      </c>
      <c r="G4" s="181" t="e">
        <f>SUBSTITUTE(IF(#REF!="","",#REF!),"　","")</f>
        <v>#REF!</v>
      </c>
    </row>
    <row r="5" spans="1:7" s="10" customFormat="1" ht="11.25" customHeight="1">
      <c r="A5" s="181" t="s">
        <v>148</v>
      </c>
      <c r="B5" s="181">
        <v>5</v>
      </c>
      <c r="C5" s="181" t="str">
        <f>IF(入力表!AH18="","@",入力表!AH18)</f>
        <v>@</v>
      </c>
      <c r="D5" s="181">
        <f>COUNTIF($C$1:C5,C5)</f>
        <v>5</v>
      </c>
      <c r="E5" s="181" t="str">
        <f t="shared" si="0"/>
        <v>@5</v>
      </c>
      <c r="F5" s="181" t="str">
        <f>SUBSTITUTE(入力表!N18,"　","")</f>
        <v/>
      </c>
      <c r="G5" s="181" t="e">
        <f>SUBSTITUTE(IF(#REF!="","",#REF!),"　","")</f>
        <v>#REF!</v>
      </c>
    </row>
    <row r="6" spans="1:7" s="10" customFormat="1" ht="11.25" customHeight="1">
      <c r="A6" s="181" t="s">
        <v>148</v>
      </c>
      <c r="B6" s="181">
        <v>6</v>
      </c>
      <c r="C6" s="181" t="str">
        <f>IF(入力表!AH19="","@",入力表!AH19)</f>
        <v>@</v>
      </c>
      <c r="D6" s="181">
        <f>COUNTIF($C$1:C6,C6)</f>
        <v>6</v>
      </c>
      <c r="E6" s="181" t="str">
        <f t="shared" si="0"/>
        <v>@6</v>
      </c>
      <c r="F6" s="181" t="str">
        <f>SUBSTITUTE(入力表!N19,"　","")</f>
        <v/>
      </c>
      <c r="G6" s="181" t="e">
        <f>SUBSTITUTE(IF(#REF!="","",#REF!),"　","")</f>
        <v>#REF!</v>
      </c>
    </row>
    <row r="7" spans="1:7" s="10" customFormat="1" ht="11.25" customHeight="1">
      <c r="A7" s="181" t="s">
        <v>148</v>
      </c>
      <c r="B7" s="181">
        <v>7</v>
      </c>
      <c r="C7" s="181" t="str">
        <f>IF(入力表!AH20="","@",入力表!AH20)</f>
        <v>@</v>
      </c>
      <c r="D7" s="181">
        <f>COUNTIF($C$1:C7,C7)</f>
        <v>7</v>
      </c>
      <c r="E7" s="181" t="str">
        <f t="shared" si="0"/>
        <v>@7</v>
      </c>
      <c r="F7" s="181" t="str">
        <f>SUBSTITUTE(入力表!N20,"　","")</f>
        <v/>
      </c>
      <c r="G7" s="181" t="e">
        <f>SUBSTITUTE(IF(#REF!="","",#REF!),"　","")</f>
        <v>#REF!</v>
      </c>
    </row>
    <row r="8" spans="1:7" s="10" customFormat="1" ht="11.25" customHeight="1">
      <c r="A8" s="181" t="s">
        <v>148</v>
      </c>
      <c r="B8" s="181">
        <v>8</v>
      </c>
      <c r="C8" s="181" t="str">
        <f>IF(入力表!AH21="","@",入力表!AH21)</f>
        <v>@</v>
      </c>
      <c r="D8" s="181">
        <f>COUNTIF($C$1:C8,C8)</f>
        <v>8</v>
      </c>
      <c r="E8" s="181" t="str">
        <f t="shared" si="0"/>
        <v>@8</v>
      </c>
      <c r="F8" s="181" t="str">
        <f>SUBSTITUTE(入力表!N21,"　","")</f>
        <v/>
      </c>
      <c r="G8" s="181" t="e">
        <f>SUBSTITUTE(IF(#REF!="","",#REF!),"　","")</f>
        <v>#REF!</v>
      </c>
    </row>
    <row r="9" spans="1:7" s="10" customFormat="1" ht="11.25" customHeight="1">
      <c r="A9" s="181" t="s">
        <v>148</v>
      </c>
      <c r="B9" s="181">
        <v>9</v>
      </c>
      <c r="C9" s="181" t="str">
        <f>IF(入力表!AH22="","@",入力表!AH22)</f>
        <v>@</v>
      </c>
      <c r="D9" s="181">
        <f>COUNTIF($C$1:C9,C9)</f>
        <v>9</v>
      </c>
      <c r="E9" s="181" t="str">
        <f t="shared" si="0"/>
        <v>@9</v>
      </c>
      <c r="F9" s="181" t="str">
        <f>SUBSTITUTE(入力表!N22,"　","")</f>
        <v/>
      </c>
      <c r="G9" s="181" t="e">
        <f>SUBSTITUTE(IF(#REF!="","",#REF!),"　","")</f>
        <v>#REF!</v>
      </c>
    </row>
    <row r="10" spans="1:7" s="10" customFormat="1" ht="11.25" customHeight="1">
      <c r="A10" s="181" t="s">
        <v>148</v>
      </c>
      <c r="B10" s="181">
        <v>10</v>
      </c>
      <c r="C10" s="181" t="str">
        <f>IF(入力表!AH23="","@",入力表!AH23)</f>
        <v>@</v>
      </c>
      <c r="D10" s="181">
        <f>COUNTIF($C$1:C10,C10)</f>
        <v>10</v>
      </c>
      <c r="E10" s="181" t="str">
        <f t="shared" si="0"/>
        <v>@10</v>
      </c>
      <c r="F10" s="181" t="str">
        <f>SUBSTITUTE(入力表!N23,"　","")</f>
        <v/>
      </c>
      <c r="G10" s="181" t="e">
        <f>SUBSTITUTE(IF(#REF!="","",#REF!),"　","")</f>
        <v>#REF!</v>
      </c>
    </row>
    <row r="11" spans="1:7" s="10" customFormat="1" ht="11.25" customHeight="1">
      <c r="A11" s="181" t="s">
        <v>148</v>
      </c>
      <c r="B11" s="181">
        <v>11</v>
      </c>
      <c r="C11" s="181" t="str">
        <f>IF(入力表!AH24="","@",入力表!AH24)</f>
        <v>@</v>
      </c>
      <c r="D11" s="181">
        <f>COUNTIF($C$1:C11,C11)</f>
        <v>11</v>
      </c>
      <c r="E11" s="181" t="str">
        <f t="shared" si="0"/>
        <v>@11</v>
      </c>
      <c r="F11" s="181" t="str">
        <f>SUBSTITUTE(入力表!N24,"　","")</f>
        <v/>
      </c>
      <c r="G11" s="181" t="e">
        <f>SUBSTITUTE(IF(#REF!="","",#REF!),"　","")</f>
        <v>#REF!</v>
      </c>
    </row>
    <row r="12" spans="1:7" s="10" customFormat="1" ht="11.25" customHeight="1">
      <c r="A12" s="181" t="s">
        <v>148</v>
      </c>
      <c r="B12" s="181">
        <v>12</v>
      </c>
      <c r="C12" s="181" t="str">
        <f>IF(入力表!AH25="","@",入力表!AH25)</f>
        <v>@</v>
      </c>
      <c r="D12" s="181">
        <f>COUNTIF($C$1:C12,C12)</f>
        <v>12</v>
      </c>
      <c r="E12" s="181" t="str">
        <f t="shared" si="0"/>
        <v>@12</v>
      </c>
      <c r="F12" s="181" t="str">
        <f>SUBSTITUTE(入力表!N25,"　","")</f>
        <v/>
      </c>
      <c r="G12" s="181" t="e">
        <f>SUBSTITUTE(IF(#REF!="","",#REF!),"　","")</f>
        <v>#REF!</v>
      </c>
    </row>
    <row r="13" spans="1:7" s="10" customFormat="1" ht="11.25" customHeight="1">
      <c r="A13" s="181" t="s">
        <v>148</v>
      </c>
      <c r="B13" s="181">
        <v>13</v>
      </c>
      <c r="C13" s="181" t="str">
        <f>IF(入力表!AH26="","@",入力表!AH26)</f>
        <v>@</v>
      </c>
      <c r="D13" s="181">
        <f>COUNTIF($C$1:C13,C13)</f>
        <v>13</v>
      </c>
      <c r="E13" s="181" t="str">
        <f t="shared" si="0"/>
        <v>@13</v>
      </c>
      <c r="F13" s="181" t="str">
        <f>SUBSTITUTE(入力表!N26,"　","")</f>
        <v/>
      </c>
      <c r="G13" s="181" t="e">
        <f>SUBSTITUTE(IF(#REF!="","",#REF!),"　","")</f>
        <v>#REF!</v>
      </c>
    </row>
    <row r="14" spans="1:7" s="10" customFormat="1" ht="11.25" customHeight="1">
      <c r="A14" s="181" t="s">
        <v>148</v>
      </c>
      <c r="B14" s="181">
        <v>14</v>
      </c>
      <c r="C14" s="181" t="str">
        <f>IF(入力表!AH27="","@",入力表!AH27)</f>
        <v>@</v>
      </c>
      <c r="D14" s="181">
        <f>COUNTIF($C$1:C14,C14)</f>
        <v>14</v>
      </c>
      <c r="E14" s="181" t="str">
        <f t="shared" si="0"/>
        <v>@14</v>
      </c>
      <c r="F14" s="181" t="str">
        <f>SUBSTITUTE(入力表!N27,"　","")</f>
        <v/>
      </c>
      <c r="G14" s="181" t="e">
        <f>SUBSTITUTE(IF(#REF!="","",#REF!),"　","")</f>
        <v>#REF!</v>
      </c>
    </row>
    <row r="15" spans="1:7" s="10" customFormat="1" ht="11.25" customHeight="1">
      <c r="A15" s="181" t="s">
        <v>148</v>
      </c>
      <c r="B15" s="181">
        <v>15</v>
      </c>
      <c r="C15" s="181" t="str">
        <f>IF(入力表!AH28="","@",入力表!AH28)</f>
        <v>@</v>
      </c>
      <c r="D15" s="181">
        <f>COUNTIF($C$1:C15,C15)</f>
        <v>15</v>
      </c>
      <c r="E15" s="181" t="str">
        <f t="shared" si="0"/>
        <v>@15</v>
      </c>
      <c r="F15" s="181" t="str">
        <f>SUBSTITUTE(入力表!N28,"　","")</f>
        <v/>
      </c>
      <c r="G15" s="181" t="e">
        <f>SUBSTITUTE(IF(#REF!="","",#REF!),"　","")</f>
        <v>#REF!</v>
      </c>
    </row>
    <row r="16" spans="1:7" s="10" customFormat="1" ht="11.25" customHeight="1">
      <c r="A16" s="181" t="s">
        <v>148</v>
      </c>
      <c r="B16" s="181">
        <v>16</v>
      </c>
      <c r="C16" s="181" t="str">
        <f>IF(入力表!AH29="","@",入力表!AH29)</f>
        <v>@</v>
      </c>
      <c r="D16" s="181">
        <f>COUNTIF($C$1:C16,C16)</f>
        <v>16</v>
      </c>
      <c r="E16" s="181" t="str">
        <f t="shared" si="0"/>
        <v>@16</v>
      </c>
      <c r="F16" s="181" t="str">
        <f>SUBSTITUTE(入力表!N29,"　","")</f>
        <v/>
      </c>
      <c r="G16" s="181" t="e">
        <f>SUBSTITUTE(IF(#REF!="","",#REF!),"　","")</f>
        <v>#REF!</v>
      </c>
    </row>
    <row r="17" spans="1:7" s="10" customFormat="1" ht="11.25" customHeight="1">
      <c r="A17" s="181" t="s">
        <v>148</v>
      </c>
      <c r="B17" s="181">
        <v>17</v>
      </c>
      <c r="C17" s="181" t="str">
        <f>IF(入力表!AH30="","@",入力表!AH30)</f>
        <v>@</v>
      </c>
      <c r="D17" s="181">
        <f>COUNTIF($C$1:C17,C17)</f>
        <v>17</v>
      </c>
      <c r="E17" s="181" t="str">
        <f t="shared" si="0"/>
        <v>@17</v>
      </c>
      <c r="F17" s="181" t="str">
        <f>SUBSTITUTE(入力表!N30,"　","")</f>
        <v/>
      </c>
      <c r="G17" s="181" t="e">
        <f>SUBSTITUTE(IF(#REF!="","",#REF!),"　","")</f>
        <v>#REF!</v>
      </c>
    </row>
    <row r="18" spans="1:7" s="10" customFormat="1" ht="11.25" customHeight="1">
      <c r="A18" s="181" t="s">
        <v>148</v>
      </c>
      <c r="B18" s="181">
        <v>18</v>
      </c>
      <c r="C18" s="181" t="str">
        <f>IF(入力表!AH31="","@",入力表!AH31)</f>
        <v>@</v>
      </c>
      <c r="D18" s="181">
        <f>COUNTIF($C$1:C18,C18)</f>
        <v>18</v>
      </c>
      <c r="E18" s="181" t="str">
        <f t="shared" si="0"/>
        <v>@18</v>
      </c>
      <c r="F18" s="181" t="str">
        <f>SUBSTITUTE(入力表!N31,"　","")</f>
        <v/>
      </c>
      <c r="G18" s="181" t="e">
        <f>SUBSTITUTE(IF(#REF!="","",#REF!),"　","")</f>
        <v>#REF!</v>
      </c>
    </row>
    <row r="19" spans="1:7" s="10" customFormat="1" ht="11.25" customHeight="1">
      <c r="A19" s="181" t="s">
        <v>148</v>
      </c>
      <c r="B19" s="181">
        <v>19</v>
      </c>
      <c r="C19" s="181" t="str">
        <f>IF(入力表!AH32="","@",入力表!AH32)</f>
        <v>@</v>
      </c>
      <c r="D19" s="181">
        <f>COUNTIF($C$1:C19,C19)</f>
        <v>19</v>
      </c>
      <c r="E19" s="181" t="str">
        <f t="shared" si="0"/>
        <v>@19</v>
      </c>
      <c r="F19" s="181" t="str">
        <f>SUBSTITUTE(入力表!N32,"　","")</f>
        <v/>
      </c>
      <c r="G19" s="181" t="e">
        <f>SUBSTITUTE(IF(#REF!="","",#REF!),"　","")</f>
        <v>#REF!</v>
      </c>
    </row>
    <row r="20" spans="1:7" s="10" customFormat="1" ht="11.25" customHeight="1">
      <c r="A20" s="181" t="s">
        <v>148</v>
      </c>
      <c r="B20" s="181">
        <v>20</v>
      </c>
      <c r="C20" s="181" t="str">
        <f>IF(入力表!AH33="","@",入力表!AH33)</f>
        <v>@</v>
      </c>
      <c r="D20" s="181">
        <f>COUNTIF($C$1:C20,C20)</f>
        <v>20</v>
      </c>
      <c r="E20" s="181" t="str">
        <f t="shared" si="0"/>
        <v>@20</v>
      </c>
      <c r="F20" s="181" t="str">
        <f>SUBSTITUTE(入力表!N33,"　","")</f>
        <v/>
      </c>
      <c r="G20" s="181" t="e">
        <f>SUBSTITUTE(IF(#REF!="","",#REF!),"　","")</f>
        <v>#REF!</v>
      </c>
    </row>
    <row r="21" spans="1:7" s="10" customFormat="1" ht="11.25" customHeight="1">
      <c r="A21" s="181" t="s">
        <v>148</v>
      </c>
      <c r="B21" s="181">
        <v>21</v>
      </c>
      <c r="C21" s="181" t="str">
        <f>IF(入力表!AH34="","@",入力表!AH34)</f>
        <v>@</v>
      </c>
      <c r="D21" s="181">
        <f>COUNTIF($C$1:C21,C21)</f>
        <v>21</v>
      </c>
      <c r="E21" s="181" t="str">
        <f t="shared" si="0"/>
        <v>@21</v>
      </c>
      <c r="F21" s="181" t="str">
        <f>SUBSTITUTE(入力表!N34,"　","")</f>
        <v/>
      </c>
      <c r="G21" s="181" t="e">
        <f>SUBSTITUTE(IF(#REF!="","",#REF!),"　","")</f>
        <v>#REF!</v>
      </c>
    </row>
    <row r="22" spans="1:7" s="10" customFormat="1" ht="11.25" customHeight="1">
      <c r="A22" s="181" t="s">
        <v>148</v>
      </c>
      <c r="B22" s="181">
        <v>22</v>
      </c>
      <c r="C22" s="181" t="str">
        <f>IF(入力表!AH35="","@",入力表!AH35)</f>
        <v>@</v>
      </c>
      <c r="D22" s="181">
        <f>COUNTIF($C$1:C22,C22)</f>
        <v>22</v>
      </c>
      <c r="E22" s="181" t="str">
        <f t="shared" si="0"/>
        <v>@22</v>
      </c>
      <c r="F22" s="181" t="str">
        <f>SUBSTITUTE(入力表!N35,"　","")</f>
        <v/>
      </c>
      <c r="G22" s="181" t="e">
        <f>SUBSTITUTE(IF(#REF!="","",#REF!),"　","")</f>
        <v>#REF!</v>
      </c>
    </row>
    <row r="23" spans="1:7" s="10" customFormat="1" ht="11.25" customHeight="1">
      <c r="A23" s="181" t="s">
        <v>148</v>
      </c>
      <c r="B23" s="181">
        <v>23</v>
      </c>
      <c r="C23" s="181" t="str">
        <f>IF(入力表!AH36="","@",入力表!AH36)</f>
        <v>@</v>
      </c>
      <c r="D23" s="181">
        <f>COUNTIF($C$1:C23,C23)</f>
        <v>23</v>
      </c>
      <c r="E23" s="181" t="str">
        <f t="shared" si="0"/>
        <v>@23</v>
      </c>
      <c r="F23" s="181" t="str">
        <f>SUBSTITUTE(入力表!N36,"　","")</f>
        <v/>
      </c>
      <c r="G23" s="181" t="e">
        <f>SUBSTITUTE(IF(#REF!="","",#REF!),"　","")</f>
        <v>#REF!</v>
      </c>
    </row>
    <row r="24" spans="1:7" s="10" customFormat="1" ht="11.25" customHeight="1">
      <c r="A24" s="181" t="s">
        <v>148</v>
      </c>
      <c r="B24" s="181">
        <v>24</v>
      </c>
      <c r="C24" s="181" t="str">
        <f>IF(入力表!AH37="","@",入力表!AH37)</f>
        <v>@</v>
      </c>
      <c r="D24" s="181">
        <f>COUNTIF($C$1:C24,C24)</f>
        <v>24</v>
      </c>
      <c r="E24" s="181" t="str">
        <f t="shared" si="0"/>
        <v>@24</v>
      </c>
      <c r="F24" s="181" t="str">
        <f>SUBSTITUTE(入力表!N37,"　","")</f>
        <v/>
      </c>
      <c r="G24" s="181" t="e">
        <f>SUBSTITUTE(IF(#REF!="","",#REF!),"　","")</f>
        <v>#REF!</v>
      </c>
    </row>
    <row r="25" spans="1:7" s="10" customFormat="1" ht="11.25" customHeight="1">
      <c r="A25" s="181" t="s">
        <v>148</v>
      </c>
      <c r="B25" s="181">
        <v>25</v>
      </c>
      <c r="C25" s="181" t="str">
        <f>IF(入力表!AH38="","@",入力表!AH38)</f>
        <v>@</v>
      </c>
      <c r="D25" s="181">
        <f>COUNTIF($C$1:C25,C25)</f>
        <v>25</v>
      </c>
      <c r="E25" s="181" t="str">
        <f t="shared" si="0"/>
        <v>@25</v>
      </c>
      <c r="F25" s="181" t="str">
        <f>SUBSTITUTE(入力表!N38,"　","")</f>
        <v/>
      </c>
      <c r="G25" s="181" t="e">
        <f>SUBSTITUTE(IF(#REF!="","",#REF!),"　","")</f>
        <v>#REF!</v>
      </c>
    </row>
    <row r="26" spans="1:7" s="10" customFormat="1" ht="11.25" customHeight="1">
      <c r="A26" s="181" t="s">
        <v>148</v>
      </c>
      <c r="B26" s="181">
        <v>26</v>
      </c>
      <c r="C26" s="181" t="str">
        <f>IF(入力表!AH39="","@",入力表!AH39)</f>
        <v>@</v>
      </c>
      <c r="D26" s="181">
        <f>COUNTIF($C$1:C26,C26)</f>
        <v>26</v>
      </c>
      <c r="E26" s="181" t="str">
        <f t="shared" si="0"/>
        <v>@26</v>
      </c>
      <c r="F26" s="181" t="str">
        <f>SUBSTITUTE(入力表!N39,"　","")</f>
        <v/>
      </c>
      <c r="G26" s="181" t="e">
        <f>SUBSTITUTE(IF(#REF!="","",#REF!),"　","")</f>
        <v>#REF!</v>
      </c>
    </row>
    <row r="27" spans="1:7" s="10" customFormat="1" ht="11.25" customHeight="1">
      <c r="A27" s="181" t="s">
        <v>148</v>
      </c>
      <c r="B27" s="181">
        <v>27</v>
      </c>
      <c r="C27" s="181" t="str">
        <f>IF(入力表!AH40="","@",入力表!AH40)</f>
        <v>@</v>
      </c>
      <c r="D27" s="181">
        <f>COUNTIF($C$1:C27,C27)</f>
        <v>27</v>
      </c>
      <c r="E27" s="181" t="str">
        <f t="shared" si="0"/>
        <v>@27</v>
      </c>
      <c r="F27" s="181" t="str">
        <f>SUBSTITUTE(入力表!N40,"　","")</f>
        <v/>
      </c>
      <c r="G27" s="181" t="e">
        <f>SUBSTITUTE(IF(#REF!="","",#REF!),"　","")</f>
        <v>#REF!</v>
      </c>
    </row>
    <row r="28" spans="1:7" s="10" customFormat="1" ht="11.25" customHeight="1">
      <c r="A28" s="181" t="s">
        <v>148</v>
      </c>
      <c r="B28" s="181">
        <v>28</v>
      </c>
      <c r="C28" s="181" t="str">
        <f>IF(入力表!AH41="","@",入力表!AH41)</f>
        <v>@</v>
      </c>
      <c r="D28" s="181">
        <f>COUNTIF($C$1:C28,C28)</f>
        <v>28</v>
      </c>
      <c r="E28" s="181" t="str">
        <f t="shared" si="0"/>
        <v>@28</v>
      </c>
      <c r="F28" s="181" t="str">
        <f>SUBSTITUTE(入力表!N41,"　","")</f>
        <v/>
      </c>
      <c r="G28" s="181" t="e">
        <f>SUBSTITUTE(IF(#REF!="","",#REF!),"　","")</f>
        <v>#REF!</v>
      </c>
    </row>
    <row r="29" spans="1:7" s="10" customFormat="1" ht="11.25" customHeight="1">
      <c r="A29" s="181" t="s">
        <v>148</v>
      </c>
      <c r="B29" s="181">
        <v>29</v>
      </c>
      <c r="C29" s="181" t="str">
        <f>IF(入力表!AH42="","@",入力表!AH42)</f>
        <v>@</v>
      </c>
      <c r="D29" s="181">
        <f>COUNTIF($C$1:C29,C29)</f>
        <v>29</v>
      </c>
      <c r="E29" s="181" t="str">
        <f t="shared" si="0"/>
        <v>@29</v>
      </c>
      <c r="F29" s="181" t="str">
        <f>SUBSTITUTE(入力表!N42,"　","")</f>
        <v/>
      </c>
      <c r="G29" s="181" t="e">
        <f>SUBSTITUTE(IF(#REF!="","",#REF!),"　","")</f>
        <v>#REF!</v>
      </c>
    </row>
    <row r="30" spans="1:7" s="10" customFormat="1" ht="11.25" customHeight="1">
      <c r="A30" s="181" t="s">
        <v>148</v>
      </c>
      <c r="B30" s="181">
        <v>30</v>
      </c>
      <c r="C30" s="181" t="str">
        <f>IF(入力表!AH43="","@",入力表!AH43)</f>
        <v>@</v>
      </c>
      <c r="D30" s="181">
        <f>COUNTIF($C$1:C30,C30)</f>
        <v>30</v>
      </c>
      <c r="E30" s="181" t="str">
        <f t="shared" si="0"/>
        <v>@30</v>
      </c>
      <c r="F30" s="181" t="str">
        <f>SUBSTITUTE(入力表!N43,"　","")</f>
        <v/>
      </c>
      <c r="G30" s="181" t="e">
        <f>SUBSTITUTE(IF(#REF!="","",#REF!),"　","")</f>
        <v>#REF!</v>
      </c>
    </row>
    <row r="31" spans="1:7" s="10" customFormat="1" ht="11.25" customHeight="1">
      <c r="A31" s="181" t="s">
        <v>148</v>
      </c>
      <c r="B31" s="181">
        <v>31</v>
      </c>
      <c r="C31" s="181" t="str">
        <f>IF(入力表!AH44="","@",入力表!AH44)</f>
        <v>@</v>
      </c>
      <c r="D31" s="181">
        <f>COUNTIF($C$1:C31,C31)</f>
        <v>31</v>
      </c>
      <c r="E31" s="181" t="str">
        <f t="shared" si="0"/>
        <v>@31</v>
      </c>
      <c r="F31" s="181" t="str">
        <f>SUBSTITUTE(入力表!N44,"　","")</f>
        <v/>
      </c>
      <c r="G31" s="181" t="e">
        <f>SUBSTITUTE(IF(#REF!="","",#REF!),"　","")</f>
        <v>#REF!</v>
      </c>
    </row>
    <row r="32" spans="1:7" s="10" customFormat="1" ht="11.25" customHeight="1">
      <c r="A32" s="181" t="s">
        <v>148</v>
      </c>
      <c r="B32" s="181">
        <v>32</v>
      </c>
      <c r="C32" s="181" t="str">
        <f>IF(入力表!AH45="","@",入力表!AH45)</f>
        <v>@</v>
      </c>
      <c r="D32" s="181">
        <f>COUNTIF($C$1:C32,C32)</f>
        <v>32</v>
      </c>
      <c r="E32" s="181" t="str">
        <f t="shared" si="0"/>
        <v>@32</v>
      </c>
      <c r="F32" s="181" t="str">
        <f>SUBSTITUTE(入力表!N45,"　","")</f>
        <v/>
      </c>
      <c r="G32" s="181" t="e">
        <f>SUBSTITUTE(IF(#REF!="","",#REF!),"　","")</f>
        <v>#REF!</v>
      </c>
    </row>
    <row r="33" spans="1:7" s="10" customFormat="1" ht="11.25" customHeight="1">
      <c r="A33" s="181" t="s">
        <v>148</v>
      </c>
      <c r="B33" s="181">
        <v>33</v>
      </c>
      <c r="C33" s="181" t="str">
        <f>IF(入力表!AH46="","@",入力表!AH46)</f>
        <v>@</v>
      </c>
      <c r="D33" s="181">
        <f>COUNTIF($C$1:C33,C33)</f>
        <v>33</v>
      </c>
      <c r="E33" s="181" t="str">
        <f t="shared" si="0"/>
        <v>@33</v>
      </c>
      <c r="F33" s="181" t="str">
        <f>SUBSTITUTE(入力表!N46,"　","")</f>
        <v/>
      </c>
      <c r="G33" s="181" t="e">
        <f>SUBSTITUTE(IF(#REF!="","",#REF!),"　","")</f>
        <v>#REF!</v>
      </c>
    </row>
    <row r="34" spans="1:7" s="10" customFormat="1" ht="11.25" customHeight="1">
      <c r="A34" s="181" t="s">
        <v>148</v>
      </c>
      <c r="B34" s="181">
        <v>34</v>
      </c>
      <c r="C34" s="181" t="str">
        <f>IF(入力表!AH47="","@",入力表!AH47)</f>
        <v>@</v>
      </c>
      <c r="D34" s="181">
        <f>COUNTIF($C$1:C34,C34)</f>
        <v>34</v>
      </c>
      <c r="E34" s="181" t="str">
        <f t="shared" si="0"/>
        <v>@34</v>
      </c>
      <c r="F34" s="181" t="str">
        <f>SUBSTITUTE(入力表!N47,"　","")</f>
        <v/>
      </c>
      <c r="G34" s="181" t="e">
        <f>SUBSTITUTE(IF(#REF!="","",#REF!),"　","")</f>
        <v>#REF!</v>
      </c>
    </row>
    <row r="35" spans="1:7" s="10" customFormat="1" ht="11.25" customHeight="1">
      <c r="A35" s="181" t="s">
        <v>148</v>
      </c>
      <c r="B35" s="181">
        <v>35</v>
      </c>
      <c r="C35" s="181" t="str">
        <f>IF(入力表!AH48="","@",入力表!AH48)</f>
        <v>@</v>
      </c>
      <c r="D35" s="181">
        <f>COUNTIF($C$1:C35,C35)</f>
        <v>35</v>
      </c>
      <c r="E35" s="181" t="str">
        <f t="shared" si="0"/>
        <v>@35</v>
      </c>
      <c r="F35" s="181" t="str">
        <f>SUBSTITUTE(入力表!N48,"　","")</f>
        <v/>
      </c>
      <c r="G35" s="181" t="e">
        <f>SUBSTITUTE(IF(#REF!="","",#REF!),"　","")</f>
        <v>#REF!</v>
      </c>
    </row>
    <row r="36" spans="1:7" s="10" customFormat="1" ht="11.25" customHeight="1">
      <c r="A36" s="181" t="s">
        <v>148</v>
      </c>
      <c r="B36" s="181">
        <v>36</v>
      </c>
      <c r="C36" s="181" t="str">
        <f>IF(入力表!AH49="","@",入力表!AH49)</f>
        <v>@</v>
      </c>
      <c r="D36" s="181">
        <f>COUNTIF($C$1:C36,C36)</f>
        <v>36</v>
      </c>
      <c r="E36" s="181" t="str">
        <f t="shared" si="0"/>
        <v>@36</v>
      </c>
      <c r="F36" s="181" t="str">
        <f>SUBSTITUTE(入力表!N49,"　","")</f>
        <v/>
      </c>
      <c r="G36" s="181" t="e">
        <f>SUBSTITUTE(IF(#REF!="","",#REF!),"　","")</f>
        <v>#REF!</v>
      </c>
    </row>
    <row r="37" spans="1:7" s="10" customFormat="1" ht="11.25" customHeight="1">
      <c r="A37" s="181" t="s">
        <v>148</v>
      </c>
      <c r="B37" s="181">
        <v>37</v>
      </c>
      <c r="C37" s="181" t="str">
        <f>IF(入力表!AH50="","@",入力表!AH50)</f>
        <v>@</v>
      </c>
      <c r="D37" s="181">
        <f>COUNTIF($C$1:C37,C37)</f>
        <v>37</v>
      </c>
      <c r="E37" s="181" t="str">
        <f t="shared" si="0"/>
        <v>@37</v>
      </c>
      <c r="F37" s="181" t="str">
        <f>SUBSTITUTE(入力表!N50,"　","")</f>
        <v/>
      </c>
      <c r="G37" s="181" t="e">
        <f>SUBSTITUTE(IF(#REF!="","",#REF!),"　","")</f>
        <v>#REF!</v>
      </c>
    </row>
    <row r="38" spans="1:7" s="10" customFormat="1" ht="11.25" customHeight="1">
      <c r="A38" s="181" t="s">
        <v>148</v>
      </c>
      <c r="B38" s="181">
        <v>38</v>
      </c>
      <c r="C38" s="181" t="str">
        <f>IF(入力表!AH51="","@",入力表!AH51)</f>
        <v>@</v>
      </c>
      <c r="D38" s="181">
        <f>COUNTIF($C$1:C38,C38)</f>
        <v>38</v>
      </c>
      <c r="E38" s="181" t="str">
        <f t="shared" si="0"/>
        <v>@38</v>
      </c>
      <c r="F38" s="181" t="str">
        <f>SUBSTITUTE(入力表!N51,"　","")</f>
        <v/>
      </c>
      <c r="G38" s="181" t="e">
        <f>SUBSTITUTE(IF(#REF!="","",#REF!),"　","")</f>
        <v>#REF!</v>
      </c>
    </row>
    <row r="39" spans="1:7" s="10" customFormat="1" ht="11.25" customHeight="1">
      <c r="A39" s="181" t="s">
        <v>148</v>
      </c>
      <c r="B39" s="181">
        <v>39</v>
      </c>
      <c r="C39" s="181" t="str">
        <f>IF(入力表!AH52="","@",入力表!AH52)</f>
        <v>@</v>
      </c>
      <c r="D39" s="181">
        <f>COUNTIF($C$1:C39,C39)</f>
        <v>39</v>
      </c>
      <c r="E39" s="181" t="str">
        <f t="shared" si="0"/>
        <v>@39</v>
      </c>
      <c r="F39" s="181" t="str">
        <f>SUBSTITUTE(入力表!N52,"　","")</f>
        <v/>
      </c>
      <c r="G39" s="181" t="e">
        <f>SUBSTITUTE(IF(#REF!="","",#REF!),"　","")</f>
        <v>#REF!</v>
      </c>
    </row>
    <row r="40" spans="1:7" s="10" customFormat="1" ht="11.25" customHeight="1">
      <c r="A40" s="181" t="s">
        <v>148</v>
      </c>
      <c r="B40" s="181">
        <v>40</v>
      </c>
      <c r="C40" s="181" t="str">
        <f>IF(入力表!AH53="","@",入力表!AH53)</f>
        <v>@</v>
      </c>
      <c r="D40" s="181">
        <f>COUNTIF($C$1:C40,C40)</f>
        <v>40</v>
      </c>
      <c r="E40" s="181" t="str">
        <f t="shared" si="0"/>
        <v>@40</v>
      </c>
      <c r="F40" s="181" t="str">
        <f>SUBSTITUTE(入力表!N53,"　","")</f>
        <v/>
      </c>
      <c r="G40" s="181" t="e">
        <f>SUBSTITUTE(IF(#REF!="","",#REF!),"　","")</f>
        <v>#REF!</v>
      </c>
    </row>
    <row r="41" spans="1:7" s="10" customFormat="1" ht="11.25" customHeight="1">
      <c r="A41" s="181" t="s">
        <v>149</v>
      </c>
      <c r="B41" s="181">
        <v>1</v>
      </c>
      <c r="C41" s="181" t="str">
        <f>IF(入力表!AV14="","@",入力表!AV14)</f>
        <v>@</v>
      </c>
      <c r="D41" s="181">
        <f>COUNTIF($C$1:C41,C41)</f>
        <v>41</v>
      </c>
      <c r="E41" s="181" t="str">
        <f t="shared" si="0"/>
        <v>@41</v>
      </c>
      <c r="F41" s="181" t="str">
        <f>F1</f>
        <v/>
      </c>
      <c r="G41" s="181" t="e">
        <f>SUBSTITUTE(IF(#REF!="","",#REF!),"　","")</f>
        <v>#REF!</v>
      </c>
    </row>
    <row r="42" spans="1:7" s="10" customFormat="1" ht="11.25" customHeight="1">
      <c r="A42" s="181" t="s">
        <v>149</v>
      </c>
      <c r="B42" s="181">
        <v>2</v>
      </c>
      <c r="C42" s="181" t="str">
        <f>IF(入力表!AV15="","@",入力表!AV15)</f>
        <v>@</v>
      </c>
      <c r="D42" s="181">
        <f>COUNTIF($C$1:C42,C42)</f>
        <v>42</v>
      </c>
      <c r="E42" s="181" t="str">
        <f t="shared" si="0"/>
        <v>@42</v>
      </c>
      <c r="F42" s="181" t="str">
        <f t="shared" ref="F42:F80" si="1">F2</f>
        <v/>
      </c>
      <c r="G42" s="181" t="e">
        <f>SUBSTITUTE(IF(#REF!="","",#REF!),"　","")</f>
        <v>#REF!</v>
      </c>
    </row>
    <row r="43" spans="1:7" s="10" customFormat="1" ht="11.25" customHeight="1">
      <c r="A43" s="181" t="s">
        <v>149</v>
      </c>
      <c r="B43" s="181">
        <v>3</v>
      </c>
      <c r="C43" s="181" t="str">
        <f>IF(入力表!AV16="","@",入力表!AV16)</f>
        <v>@</v>
      </c>
      <c r="D43" s="181">
        <f>COUNTIF($C$1:C43,C43)</f>
        <v>43</v>
      </c>
      <c r="E43" s="181" t="str">
        <f t="shared" si="0"/>
        <v>@43</v>
      </c>
      <c r="F43" s="181" t="str">
        <f t="shared" si="1"/>
        <v/>
      </c>
      <c r="G43" s="181" t="e">
        <f>SUBSTITUTE(IF(#REF!="","",#REF!),"　","")</f>
        <v>#REF!</v>
      </c>
    </row>
    <row r="44" spans="1:7" s="10" customFormat="1" ht="11.25" customHeight="1">
      <c r="A44" s="181" t="s">
        <v>149</v>
      </c>
      <c r="B44" s="181">
        <v>4</v>
      </c>
      <c r="C44" s="181" t="str">
        <f>IF(入力表!AV17="","@",入力表!AV17)</f>
        <v>@</v>
      </c>
      <c r="D44" s="181">
        <f>COUNTIF($C$1:C44,C44)</f>
        <v>44</v>
      </c>
      <c r="E44" s="181" t="str">
        <f t="shared" si="0"/>
        <v>@44</v>
      </c>
      <c r="F44" s="181" t="str">
        <f t="shared" si="1"/>
        <v/>
      </c>
      <c r="G44" s="181" t="e">
        <f>SUBSTITUTE(IF(#REF!="","",#REF!),"　","")</f>
        <v>#REF!</v>
      </c>
    </row>
    <row r="45" spans="1:7" s="10" customFormat="1" ht="11.25" customHeight="1">
      <c r="A45" s="181" t="s">
        <v>149</v>
      </c>
      <c r="B45" s="181">
        <v>5</v>
      </c>
      <c r="C45" s="181" t="str">
        <f>IF(入力表!AV18="","@",入力表!AV18)</f>
        <v>@</v>
      </c>
      <c r="D45" s="181">
        <f>COUNTIF($C$1:C45,C45)</f>
        <v>45</v>
      </c>
      <c r="E45" s="181" t="str">
        <f t="shared" si="0"/>
        <v>@45</v>
      </c>
      <c r="F45" s="181" t="str">
        <f t="shared" si="1"/>
        <v/>
      </c>
      <c r="G45" s="181" t="e">
        <f>SUBSTITUTE(IF(#REF!="","",#REF!),"　","")</f>
        <v>#REF!</v>
      </c>
    </row>
    <row r="46" spans="1:7" s="10" customFormat="1" ht="11.25" customHeight="1">
      <c r="A46" s="181" t="s">
        <v>149</v>
      </c>
      <c r="B46" s="181">
        <v>6</v>
      </c>
      <c r="C46" s="181" t="str">
        <f>IF(入力表!AV19="","@",入力表!AV19)</f>
        <v>@</v>
      </c>
      <c r="D46" s="181">
        <f>COUNTIF($C$1:C46,C46)</f>
        <v>46</v>
      </c>
      <c r="E46" s="181" t="str">
        <f t="shared" si="0"/>
        <v>@46</v>
      </c>
      <c r="F46" s="181" t="str">
        <f t="shared" si="1"/>
        <v/>
      </c>
      <c r="G46" s="181" t="e">
        <f>SUBSTITUTE(IF(#REF!="","",#REF!),"　","")</f>
        <v>#REF!</v>
      </c>
    </row>
    <row r="47" spans="1:7" s="10" customFormat="1" ht="11.25" customHeight="1">
      <c r="A47" s="181" t="s">
        <v>149</v>
      </c>
      <c r="B47" s="181">
        <v>7</v>
      </c>
      <c r="C47" s="181" t="str">
        <f>IF(入力表!AV20="","@",入力表!AV20)</f>
        <v>@</v>
      </c>
      <c r="D47" s="181">
        <f>COUNTIF($C$1:C47,C47)</f>
        <v>47</v>
      </c>
      <c r="E47" s="181" t="str">
        <f t="shared" si="0"/>
        <v>@47</v>
      </c>
      <c r="F47" s="181" t="str">
        <f t="shared" si="1"/>
        <v/>
      </c>
      <c r="G47" s="181" t="e">
        <f>SUBSTITUTE(IF(#REF!="","",#REF!),"　","")</f>
        <v>#REF!</v>
      </c>
    </row>
    <row r="48" spans="1:7" s="10" customFormat="1" ht="11.25" customHeight="1">
      <c r="A48" s="181" t="s">
        <v>149</v>
      </c>
      <c r="B48" s="181">
        <v>8</v>
      </c>
      <c r="C48" s="181" t="str">
        <f>IF(入力表!AV21="","@",入力表!AV21)</f>
        <v>@</v>
      </c>
      <c r="D48" s="181">
        <f>COUNTIF($C$1:C48,C48)</f>
        <v>48</v>
      </c>
      <c r="E48" s="181" t="str">
        <f t="shared" si="0"/>
        <v>@48</v>
      </c>
      <c r="F48" s="181" t="str">
        <f t="shared" si="1"/>
        <v/>
      </c>
      <c r="G48" s="181" t="e">
        <f>SUBSTITUTE(IF(#REF!="","",#REF!),"　","")</f>
        <v>#REF!</v>
      </c>
    </row>
    <row r="49" spans="1:7" s="10" customFormat="1" ht="11.25" customHeight="1">
      <c r="A49" s="181" t="s">
        <v>149</v>
      </c>
      <c r="B49" s="181">
        <v>9</v>
      </c>
      <c r="C49" s="181" t="str">
        <f>IF(入力表!AV22="","@",入力表!AV22)</f>
        <v>@</v>
      </c>
      <c r="D49" s="181">
        <f>COUNTIF($C$1:C49,C49)</f>
        <v>49</v>
      </c>
      <c r="E49" s="181" t="str">
        <f t="shared" si="0"/>
        <v>@49</v>
      </c>
      <c r="F49" s="181" t="str">
        <f t="shared" si="1"/>
        <v/>
      </c>
      <c r="G49" s="181" t="e">
        <f>SUBSTITUTE(IF(#REF!="","",#REF!),"　","")</f>
        <v>#REF!</v>
      </c>
    </row>
    <row r="50" spans="1:7" s="10" customFormat="1" ht="11.25" customHeight="1">
      <c r="A50" s="181" t="s">
        <v>149</v>
      </c>
      <c r="B50" s="181">
        <v>10</v>
      </c>
      <c r="C50" s="181" t="str">
        <f>IF(入力表!AV23="","@",入力表!AV23)</f>
        <v>@</v>
      </c>
      <c r="D50" s="181">
        <f>COUNTIF($C$1:C50,C50)</f>
        <v>50</v>
      </c>
      <c r="E50" s="181" t="str">
        <f t="shared" si="0"/>
        <v>@50</v>
      </c>
      <c r="F50" s="181" t="str">
        <f t="shared" si="1"/>
        <v/>
      </c>
      <c r="G50" s="181" t="e">
        <f>SUBSTITUTE(IF(#REF!="","",#REF!),"　","")</f>
        <v>#REF!</v>
      </c>
    </row>
    <row r="51" spans="1:7" s="10" customFormat="1" ht="11.25" customHeight="1">
      <c r="A51" s="181" t="s">
        <v>149</v>
      </c>
      <c r="B51" s="181">
        <v>11</v>
      </c>
      <c r="C51" s="181" t="str">
        <f>IF(入力表!AV24="","@",入力表!AV24)</f>
        <v>@</v>
      </c>
      <c r="D51" s="181">
        <f>COUNTIF($C$1:C51,C51)</f>
        <v>51</v>
      </c>
      <c r="E51" s="181" t="str">
        <f t="shared" si="0"/>
        <v>@51</v>
      </c>
      <c r="F51" s="181" t="str">
        <f t="shared" si="1"/>
        <v/>
      </c>
      <c r="G51" s="181" t="e">
        <f>SUBSTITUTE(IF(#REF!="","",#REF!),"　","")</f>
        <v>#REF!</v>
      </c>
    </row>
    <row r="52" spans="1:7" s="10" customFormat="1" ht="11.25" customHeight="1">
      <c r="A52" s="181" t="s">
        <v>149</v>
      </c>
      <c r="B52" s="181">
        <v>12</v>
      </c>
      <c r="C52" s="181" t="str">
        <f>IF(入力表!AV25="","@",入力表!AV25)</f>
        <v>@</v>
      </c>
      <c r="D52" s="181">
        <f>COUNTIF($C$1:C52,C52)</f>
        <v>52</v>
      </c>
      <c r="E52" s="181" t="str">
        <f t="shared" si="0"/>
        <v>@52</v>
      </c>
      <c r="F52" s="181" t="str">
        <f t="shared" si="1"/>
        <v/>
      </c>
      <c r="G52" s="181" t="e">
        <f>SUBSTITUTE(IF(#REF!="","",#REF!),"　","")</f>
        <v>#REF!</v>
      </c>
    </row>
    <row r="53" spans="1:7" s="10" customFormat="1" ht="11.25" customHeight="1">
      <c r="A53" s="181" t="s">
        <v>149</v>
      </c>
      <c r="B53" s="181">
        <v>13</v>
      </c>
      <c r="C53" s="181" t="str">
        <f>IF(入力表!AV26="","@",入力表!AV26)</f>
        <v>@</v>
      </c>
      <c r="D53" s="181">
        <f>COUNTIF($C$1:C53,C53)</f>
        <v>53</v>
      </c>
      <c r="E53" s="181" t="str">
        <f t="shared" si="0"/>
        <v>@53</v>
      </c>
      <c r="F53" s="181" t="str">
        <f t="shared" si="1"/>
        <v/>
      </c>
      <c r="G53" s="181" t="e">
        <f>SUBSTITUTE(IF(#REF!="","",#REF!),"　","")</f>
        <v>#REF!</v>
      </c>
    </row>
    <row r="54" spans="1:7" s="10" customFormat="1" ht="11.25" customHeight="1">
      <c r="A54" s="181" t="s">
        <v>149</v>
      </c>
      <c r="B54" s="181">
        <v>14</v>
      </c>
      <c r="C54" s="181" t="str">
        <f>IF(入力表!AV27="","@",入力表!AV27)</f>
        <v>@</v>
      </c>
      <c r="D54" s="181">
        <f>COUNTIF($C$1:C54,C54)</f>
        <v>54</v>
      </c>
      <c r="E54" s="181" t="str">
        <f t="shared" si="0"/>
        <v>@54</v>
      </c>
      <c r="F54" s="181" t="str">
        <f t="shared" si="1"/>
        <v/>
      </c>
      <c r="G54" s="181" t="e">
        <f>SUBSTITUTE(IF(#REF!="","",#REF!),"　","")</f>
        <v>#REF!</v>
      </c>
    </row>
    <row r="55" spans="1:7" s="10" customFormat="1" ht="11.25" customHeight="1">
      <c r="A55" s="181" t="s">
        <v>149</v>
      </c>
      <c r="B55" s="181">
        <v>15</v>
      </c>
      <c r="C55" s="181" t="str">
        <f>IF(入力表!AV28="","@",入力表!AV28)</f>
        <v>@</v>
      </c>
      <c r="D55" s="181">
        <f>COUNTIF($C$1:C55,C55)</f>
        <v>55</v>
      </c>
      <c r="E55" s="181" t="str">
        <f t="shared" si="0"/>
        <v>@55</v>
      </c>
      <c r="F55" s="181" t="str">
        <f t="shared" si="1"/>
        <v/>
      </c>
      <c r="G55" s="181" t="e">
        <f>SUBSTITUTE(IF(#REF!="","",#REF!),"　","")</f>
        <v>#REF!</v>
      </c>
    </row>
    <row r="56" spans="1:7" s="10" customFormat="1" ht="11.25" customHeight="1">
      <c r="A56" s="181" t="s">
        <v>149</v>
      </c>
      <c r="B56" s="181">
        <v>16</v>
      </c>
      <c r="C56" s="181" t="str">
        <f>IF(入力表!AV29="","@",入力表!AV29)</f>
        <v>@</v>
      </c>
      <c r="D56" s="181">
        <f>COUNTIF($C$1:C56,C56)</f>
        <v>56</v>
      </c>
      <c r="E56" s="181" t="str">
        <f t="shared" si="0"/>
        <v>@56</v>
      </c>
      <c r="F56" s="181" t="str">
        <f t="shared" si="1"/>
        <v/>
      </c>
      <c r="G56" s="181" t="e">
        <f>SUBSTITUTE(IF(#REF!="","",#REF!),"　","")</f>
        <v>#REF!</v>
      </c>
    </row>
    <row r="57" spans="1:7" s="10" customFormat="1" ht="11.25" customHeight="1">
      <c r="A57" s="181" t="s">
        <v>149</v>
      </c>
      <c r="B57" s="181">
        <v>17</v>
      </c>
      <c r="C57" s="181" t="str">
        <f>IF(入力表!AV30="","@",入力表!AV30)</f>
        <v>@</v>
      </c>
      <c r="D57" s="181">
        <f>COUNTIF($C$1:C57,C57)</f>
        <v>57</v>
      </c>
      <c r="E57" s="181" t="str">
        <f t="shared" si="0"/>
        <v>@57</v>
      </c>
      <c r="F57" s="181" t="str">
        <f t="shared" si="1"/>
        <v/>
      </c>
      <c r="G57" s="181" t="e">
        <f>SUBSTITUTE(IF(#REF!="","",#REF!),"　","")</f>
        <v>#REF!</v>
      </c>
    </row>
    <row r="58" spans="1:7" s="10" customFormat="1" ht="11.25" customHeight="1">
      <c r="A58" s="181" t="s">
        <v>149</v>
      </c>
      <c r="B58" s="181">
        <v>18</v>
      </c>
      <c r="C58" s="181" t="str">
        <f>IF(入力表!AV31="","@",入力表!AV31)</f>
        <v>@</v>
      </c>
      <c r="D58" s="181">
        <f>COUNTIF($C$1:C58,C58)</f>
        <v>58</v>
      </c>
      <c r="E58" s="181" t="str">
        <f t="shared" si="0"/>
        <v>@58</v>
      </c>
      <c r="F58" s="181" t="str">
        <f t="shared" si="1"/>
        <v/>
      </c>
      <c r="G58" s="181" t="e">
        <f>SUBSTITUTE(IF(#REF!="","",#REF!),"　","")</f>
        <v>#REF!</v>
      </c>
    </row>
    <row r="59" spans="1:7" s="10" customFormat="1" ht="11.25" customHeight="1">
      <c r="A59" s="181" t="s">
        <v>149</v>
      </c>
      <c r="B59" s="181">
        <v>19</v>
      </c>
      <c r="C59" s="181" t="str">
        <f>IF(入力表!AV32="","@",入力表!AV32)</f>
        <v>@</v>
      </c>
      <c r="D59" s="181">
        <f>COUNTIF($C$1:C59,C59)</f>
        <v>59</v>
      </c>
      <c r="E59" s="181" t="str">
        <f t="shared" si="0"/>
        <v>@59</v>
      </c>
      <c r="F59" s="181" t="str">
        <f t="shared" si="1"/>
        <v/>
      </c>
      <c r="G59" s="181" t="e">
        <f>SUBSTITUTE(IF(#REF!="","",#REF!),"　","")</f>
        <v>#REF!</v>
      </c>
    </row>
    <row r="60" spans="1:7" s="10" customFormat="1" ht="11.25" customHeight="1">
      <c r="A60" s="181" t="s">
        <v>149</v>
      </c>
      <c r="B60" s="181">
        <v>20</v>
      </c>
      <c r="C60" s="181" t="str">
        <f>IF(入力表!AV33="","@",入力表!AV33)</f>
        <v>@</v>
      </c>
      <c r="D60" s="181">
        <f>COUNTIF($C$1:C60,C60)</f>
        <v>60</v>
      </c>
      <c r="E60" s="181" t="str">
        <f t="shared" si="0"/>
        <v>@60</v>
      </c>
      <c r="F60" s="181" t="str">
        <f t="shared" si="1"/>
        <v/>
      </c>
      <c r="G60" s="181" t="e">
        <f>SUBSTITUTE(IF(#REF!="","",#REF!),"　","")</f>
        <v>#REF!</v>
      </c>
    </row>
    <row r="61" spans="1:7" s="10" customFormat="1" ht="11.25" customHeight="1">
      <c r="A61" s="181" t="s">
        <v>149</v>
      </c>
      <c r="B61" s="181">
        <v>21</v>
      </c>
      <c r="C61" s="181" t="str">
        <f>IF(入力表!AV34="","@",入力表!AV34)</f>
        <v>@</v>
      </c>
      <c r="D61" s="181">
        <f>COUNTIF($C$1:C61,C61)</f>
        <v>61</v>
      </c>
      <c r="E61" s="181" t="str">
        <f t="shared" si="0"/>
        <v>@61</v>
      </c>
      <c r="F61" s="181" t="str">
        <f t="shared" si="1"/>
        <v/>
      </c>
      <c r="G61" s="181" t="e">
        <f>SUBSTITUTE(IF(#REF!="","",#REF!),"　","")</f>
        <v>#REF!</v>
      </c>
    </row>
    <row r="62" spans="1:7" s="10" customFormat="1" ht="11.25" customHeight="1">
      <c r="A62" s="181" t="s">
        <v>149</v>
      </c>
      <c r="B62" s="181">
        <v>22</v>
      </c>
      <c r="C62" s="181" t="str">
        <f>IF(入力表!AV35="","@",入力表!AV35)</f>
        <v>@</v>
      </c>
      <c r="D62" s="181">
        <f>COUNTIF($C$1:C62,C62)</f>
        <v>62</v>
      </c>
      <c r="E62" s="181" t="str">
        <f t="shared" si="0"/>
        <v>@62</v>
      </c>
      <c r="F62" s="181" t="str">
        <f t="shared" si="1"/>
        <v/>
      </c>
      <c r="G62" s="181" t="e">
        <f>SUBSTITUTE(IF(#REF!="","",#REF!),"　","")</f>
        <v>#REF!</v>
      </c>
    </row>
    <row r="63" spans="1:7" s="10" customFormat="1" ht="11.25" customHeight="1">
      <c r="A63" s="181" t="s">
        <v>149</v>
      </c>
      <c r="B63" s="181">
        <v>23</v>
      </c>
      <c r="C63" s="181" t="str">
        <f>IF(入力表!AV36="","@",入力表!AV36)</f>
        <v>@</v>
      </c>
      <c r="D63" s="181">
        <f>COUNTIF($C$1:C63,C63)</f>
        <v>63</v>
      </c>
      <c r="E63" s="181" t="str">
        <f t="shared" si="0"/>
        <v>@63</v>
      </c>
      <c r="F63" s="181" t="str">
        <f t="shared" si="1"/>
        <v/>
      </c>
      <c r="G63" s="181" t="e">
        <f>SUBSTITUTE(IF(#REF!="","",#REF!),"　","")</f>
        <v>#REF!</v>
      </c>
    </row>
    <row r="64" spans="1:7" s="10" customFormat="1" ht="11.25" customHeight="1">
      <c r="A64" s="181" t="s">
        <v>149</v>
      </c>
      <c r="B64" s="181">
        <v>24</v>
      </c>
      <c r="C64" s="181" t="str">
        <f>IF(入力表!AV37="","@",入力表!AV37)</f>
        <v>@</v>
      </c>
      <c r="D64" s="181">
        <f>COUNTIF($C$1:C64,C64)</f>
        <v>64</v>
      </c>
      <c r="E64" s="181" t="str">
        <f t="shared" si="0"/>
        <v>@64</v>
      </c>
      <c r="F64" s="181" t="str">
        <f t="shared" si="1"/>
        <v/>
      </c>
      <c r="G64" s="181" t="e">
        <f>SUBSTITUTE(IF(#REF!="","",#REF!),"　","")</f>
        <v>#REF!</v>
      </c>
    </row>
    <row r="65" spans="1:7" s="10" customFormat="1" ht="11.25" customHeight="1">
      <c r="A65" s="181" t="s">
        <v>149</v>
      </c>
      <c r="B65" s="181">
        <v>25</v>
      </c>
      <c r="C65" s="181" t="str">
        <f>IF(入力表!AV38="","@",入力表!AV38)</f>
        <v>@</v>
      </c>
      <c r="D65" s="181">
        <f>COUNTIF($C$1:C65,C65)</f>
        <v>65</v>
      </c>
      <c r="E65" s="181" t="str">
        <f t="shared" si="0"/>
        <v>@65</v>
      </c>
      <c r="F65" s="181" t="str">
        <f t="shared" si="1"/>
        <v/>
      </c>
      <c r="G65" s="181" t="e">
        <f>SUBSTITUTE(IF(#REF!="","",#REF!),"　","")</f>
        <v>#REF!</v>
      </c>
    </row>
    <row r="66" spans="1:7" s="10" customFormat="1" ht="11.25" customHeight="1">
      <c r="A66" s="181" t="s">
        <v>149</v>
      </c>
      <c r="B66" s="181">
        <v>26</v>
      </c>
      <c r="C66" s="181" t="str">
        <f>IF(入力表!AV39="","@",入力表!AV39)</f>
        <v>@</v>
      </c>
      <c r="D66" s="181">
        <f>COUNTIF($C$1:C66,C66)</f>
        <v>66</v>
      </c>
      <c r="E66" s="181" t="str">
        <f t="shared" ref="E66:E129" si="2">C66&amp;D66</f>
        <v>@66</v>
      </c>
      <c r="F66" s="181" t="str">
        <f t="shared" si="1"/>
        <v/>
      </c>
      <c r="G66" s="181" t="e">
        <f>SUBSTITUTE(IF(#REF!="","",#REF!),"　","")</f>
        <v>#REF!</v>
      </c>
    </row>
    <row r="67" spans="1:7" s="10" customFormat="1" ht="11.25" customHeight="1">
      <c r="A67" s="181" t="s">
        <v>149</v>
      </c>
      <c r="B67" s="181">
        <v>27</v>
      </c>
      <c r="C67" s="181" t="str">
        <f>IF(入力表!AV40="","@",入力表!AV40)</f>
        <v>@</v>
      </c>
      <c r="D67" s="181">
        <f>COUNTIF($C$1:C67,C67)</f>
        <v>67</v>
      </c>
      <c r="E67" s="181" t="str">
        <f t="shared" si="2"/>
        <v>@67</v>
      </c>
      <c r="F67" s="181" t="str">
        <f t="shared" si="1"/>
        <v/>
      </c>
      <c r="G67" s="181" t="e">
        <f>SUBSTITUTE(IF(#REF!="","",#REF!),"　","")</f>
        <v>#REF!</v>
      </c>
    </row>
    <row r="68" spans="1:7" s="10" customFormat="1" ht="11.25" customHeight="1">
      <c r="A68" s="181" t="s">
        <v>149</v>
      </c>
      <c r="B68" s="181">
        <v>28</v>
      </c>
      <c r="C68" s="181" t="str">
        <f>IF(入力表!AV41="","@",入力表!AV41)</f>
        <v>@</v>
      </c>
      <c r="D68" s="181">
        <f>COUNTIF($C$1:C68,C68)</f>
        <v>68</v>
      </c>
      <c r="E68" s="181" t="str">
        <f t="shared" si="2"/>
        <v>@68</v>
      </c>
      <c r="F68" s="181" t="str">
        <f t="shared" si="1"/>
        <v/>
      </c>
      <c r="G68" s="181" t="e">
        <f>SUBSTITUTE(IF(#REF!="","",#REF!),"　","")</f>
        <v>#REF!</v>
      </c>
    </row>
    <row r="69" spans="1:7" s="10" customFormat="1" ht="11.25" customHeight="1">
      <c r="A69" s="181" t="s">
        <v>149</v>
      </c>
      <c r="B69" s="181">
        <v>29</v>
      </c>
      <c r="C69" s="181" t="str">
        <f>IF(入力表!AV42="","@",入力表!AV42)</f>
        <v>@</v>
      </c>
      <c r="D69" s="181">
        <f>COUNTIF($C$1:C69,C69)</f>
        <v>69</v>
      </c>
      <c r="E69" s="181" t="str">
        <f t="shared" si="2"/>
        <v>@69</v>
      </c>
      <c r="F69" s="181" t="str">
        <f t="shared" si="1"/>
        <v/>
      </c>
      <c r="G69" s="181" t="e">
        <f>SUBSTITUTE(IF(#REF!="","",#REF!),"　","")</f>
        <v>#REF!</v>
      </c>
    </row>
    <row r="70" spans="1:7" s="10" customFormat="1" ht="11.25" customHeight="1">
      <c r="A70" s="181" t="s">
        <v>149</v>
      </c>
      <c r="B70" s="181">
        <v>30</v>
      </c>
      <c r="C70" s="181" t="str">
        <f>IF(入力表!AV43="","@",入力表!AV43)</f>
        <v>@</v>
      </c>
      <c r="D70" s="181">
        <f>COUNTIF($C$1:C70,C70)</f>
        <v>70</v>
      </c>
      <c r="E70" s="181" t="str">
        <f t="shared" si="2"/>
        <v>@70</v>
      </c>
      <c r="F70" s="181" t="str">
        <f t="shared" si="1"/>
        <v/>
      </c>
      <c r="G70" s="181" t="e">
        <f>SUBSTITUTE(IF(#REF!="","",#REF!),"　","")</f>
        <v>#REF!</v>
      </c>
    </row>
    <row r="71" spans="1:7" s="10" customFormat="1" ht="11.25" customHeight="1">
      <c r="A71" s="181" t="s">
        <v>149</v>
      </c>
      <c r="B71" s="181">
        <v>31</v>
      </c>
      <c r="C71" s="181" t="str">
        <f>IF(入力表!AV44="","@",入力表!AV44)</f>
        <v>@</v>
      </c>
      <c r="D71" s="181">
        <f>COUNTIF($C$1:C71,C71)</f>
        <v>71</v>
      </c>
      <c r="E71" s="181" t="str">
        <f t="shared" si="2"/>
        <v>@71</v>
      </c>
      <c r="F71" s="181" t="str">
        <f t="shared" si="1"/>
        <v/>
      </c>
      <c r="G71" s="181" t="e">
        <f>SUBSTITUTE(IF(#REF!="","",#REF!),"　","")</f>
        <v>#REF!</v>
      </c>
    </row>
    <row r="72" spans="1:7" s="10" customFormat="1" ht="11.25" customHeight="1">
      <c r="A72" s="181" t="s">
        <v>149</v>
      </c>
      <c r="B72" s="181">
        <v>32</v>
      </c>
      <c r="C72" s="181" t="str">
        <f>IF(入力表!AV45="","@",入力表!AV45)</f>
        <v>@</v>
      </c>
      <c r="D72" s="181">
        <f>COUNTIF($C$1:C72,C72)</f>
        <v>72</v>
      </c>
      <c r="E72" s="181" t="str">
        <f t="shared" si="2"/>
        <v>@72</v>
      </c>
      <c r="F72" s="181" t="str">
        <f t="shared" si="1"/>
        <v/>
      </c>
      <c r="G72" s="181" t="e">
        <f>SUBSTITUTE(IF(#REF!="","",#REF!),"　","")</f>
        <v>#REF!</v>
      </c>
    </row>
    <row r="73" spans="1:7" s="10" customFormat="1" ht="11.25" customHeight="1">
      <c r="A73" s="181" t="s">
        <v>149</v>
      </c>
      <c r="B73" s="181">
        <v>33</v>
      </c>
      <c r="C73" s="181" t="str">
        <f>IF(入力表!AV46="","@",入力表!AV46)</f>
        <v>@</v>
      </c>
      <c r="D73" s="181">
        <f>COUNTIF($C$1:C73,C73)</f>
        <v>73</v>
      </c>
      <c r="E73" s="181" t="str">
        <f t="shared" si="2"/>
        <v>@73</v>
      </c>
      <c r="F73" s="181" t="str">
        <f t="shared" si="1"/>
        <v/>
      </c>
      <c r="G73" s="181" t="e">
        <f>SUBSTITUTE(IF(#REF!="","",#REF!),"　","")</f>
        <v>#REF!</v>
      </c>
    </row>
    <row r="74" spans="1:7" s="10" customFormat="1" ht="11.25" customHeight="1">
      <c r="A74" s="181" t="s">
        <v>149</v>
      </c>
      <c r="B74" s="181">
        <v>34</v>
      </c>
      <c r="C74" s="181" t="str">
        <f>IF(入力表!AV47="","@",入力表!AV47)</f>
        <v>@</v>
      </c>
      <c r="D74" s="181">
        <f>COUNTIF($C$1:C74,C74)</f>
        <v>74</v>
      </c>
      <c r="E74" s="181" t="str">
        <f t="shared" si="2"/>
        <v>@74</v>
      </c>
      <c r="F74" s="181" t="str">
        <f t="shared" si="1"/>
        <v/>
      </c>
      <c r="G74" s="181" t="e">
        <f>SUBSTITUTE(IF(#REF!="","",#REF!),"　","")</f>
        <v>#REF!</v>
      </c>
    </row>
    <row r="75" spans="1:7" s="10" customFormat="1" ht="11.25" customHeight="1">
      <c r="A75" s="181" t="s">
        <v>149</v>
      </c>
      <c r="B75" s="181">
        <v>35</v>
      </c>
      <c r="C75" s="181" t="str">
        <f>IF(入力表!AV48="","@",入力表!AV48)</f>
        <v>@</v>
      </c>
      <c r="D75" s="181">
        <f>COUNTIF($C$1:C75,C75)</f>
        <v>75</v>
      </c>
      <c r="E75" s="181" t="str">
        <f t="shared" si="2"/>
        <v>@75</v>
      </c>
      <c r="F75" s="181" t="str">
        <f t="shared" si="1"/>
        <v/>
      </c>
      <c r="G75" s="181" t="e">
        <f>SUBSTITUTE(IF(#REF!="","",#REF!),"　","")</f>
        <v>#REF!</v>
      </c>
    </row>
    <row r="76" spans="1:7" s="10" customFormat="1" ht="11.25" customHeight="1">
      <c r="A76" s="181" t="s">
        <v>149</v>
      </c>
      <c r="B76" s="181">
        <v>36</v>
      </c>
      <c r="C76" s="181" t="str">
        <f>IF(入力表!AV49="","@",入力表!AV49)</f>
        <v>@</v>
      </c>
      <c r="D76" s="181">
        <f>COUNTIF($C$1:C76,C76)</f>
        <v>76</v>
      </c>
      <c r="E76" s="181" t="str">
        <f t="shared" si="2"/>
        <v>@76</v>
      </c>
      <c r="F76" s="181" t="str">
        <f t="shared" si="1"/>
        <v/>
      </c>
      <c r="G76" s="181" t="e">
        <f>SUBSTITUTE(IF(#REF!="","",#REF!),"　","")</f>
        <v>#REF!</v>
      </c>
    </row>
    <row r="77" spans="1:7" s="10" customFormat="1" ht="11.25" customHeight="1">
      <c r="A77" s="181" t="s">
        <v>149</v>
      </c>
      <c r="B77" s="181">
        <v>37</v>
      </c>
      <c r="C77" s="181" t="str">
        <f>IF(入力表!AV50="","@",入力表!AV50)</f>
        <v>@</v>
      </c>
      <c r="D77" s="181">
        <f>COUNTIF($C$1:C77,C77)</f>
        <v>77</v>
      </c>
      <c r="E77" s="181" t="str">
        <f t="shared" si="2"/>
        <v>@77</v>
      </c>
      <c r="F77" s="181" t="str">
        <f t="shared" si="1"/>
        <v/>
      </c>
      <c r="G77" s="181" t="e">
        <f>SUBSTITUTE(IF(#REF!="","",#REF!),"　","")</f>
        <v>#REF!</v>
      </c>
    </row>
    <row r="78" spans="1:7" s="10" customFormat="1" ht="11.25" customHeight="1">
      <c r="A78" s="181" t="s">
        <v>149</v>
      </c>
      <c r="B78" s="181">
        <v>38</v>
      </c>
      <c r="C78" s="181" t="str">
        <f>IF(入力表!AV51="","@",入力表!AV51)</f>
        <v>@</v>
      </c>
      <c r="D78" s="181">
        <f>COUNTIF($C$1:C78,C78)</f>
        <v>78</v>
      </c>
      <c r="E78" s="181" t="str">
        <f t="shared" si="2"/>
        <v>@78</v>
      </c>
      <c r="F78" s="181" t="str">
        <f t="shared" si="1"/>
        <v/>
      </c>
      <c r="G78" s="181" t="e">
        <f>SUBSTITUTE(IF(#REF!="","",#REF!),"　","")</f>
        <v>#REF!</v>
      </c>
    </row>
    <row r="79" spans="1:7" s="10" customFormat="1" ht="11.25" customHeight="1">
      <c r="A79" s="181" t="s">
        <v>149</v>
      </c>
      <c r="B79" s="181">
        <v>39</v>
      </c>
      <c r="C79" s="181" t="str">
        <f>IF(入力表!AV52="","@",入力表!AV52)</f>
        <v>@</v>
      </c>
      <c r="D79" s="181">
        <f>COUNTIF($C$1:C79,C79)</f>
        <v>79</v>
      </c>
      <c r="E79" s="181" t="str">
        <f t="shared" si="2"/>
        <v>@79</v>
      </c>
      <c r="F79" s="181" t="str">
        <f t="shared" si="1"/>
        <v/>
      </c>
      <c r="G79" s="181" t="e">
        <f>SUBSTITUTE(IF(#REF!="","",#REF!),"　","")</f>
        <v>#REF!</v>
      </c>
    </row>
    <row r="80" spans="1:7" s="10" customFormat="1" ht="11.25" customHeight="1">
      <c r="A80" s="181" t="s">
        <v>149</v>
      </c>
      <c r="B80" s="181">
        <v>40</v>
      </c>
      <c r="C80" s="181" t="str">
        <f>IF(入力表!AV53="","@",入力表!AV53)</f>
        <v>@</v>
      </c>
      <c r="D80" s="181">
        <f>COUNTIF($C$1:C80,C80)</f>
        <v>80</v>
      </c>
      <c r="E80" s="181" t="str">
        <f t="shared" si="2"/>
        <v>@80</v>
      </c>
      <c r="F80" s="181" t="str">
        <f t="shared" si="1"/>
        <v/>
      </c>
      <c r="G80" s="181" t="e">
        <f>SUBSTITUTE(IF(#REF!="","",#REF!),"　","")</f>
        <v>#REF!</v>
      </c>
    </row>
    <row r="81" spans="1:7" s="10" customFormat="1" ht="11.25" customHeight="1">
      <c r="A81" s="181" t="s">
        <v>247</v>
      </c>
      <c r="B81" s="181">
        <v>1</v>
      </c>
      <c r="C81" s="181" t="str">
        <f>IF(入力表!BJ14="","@",入力表!BJ14)</f>
        <v>@</v>
      </c>
      <c r="D81" s="181">
        <f>COUNTIF($C$1:C81,C81)</f>
        <v>81</v>
      </c>
      <c r="E81" s="181" t="str">
        <f t="shared" si="2"/>
        <v>@81</v>
      </c>
      <c r="F81" s="181" t="str">
        <f>F1</f>
        <v/>
      </c>
      <c r="G81" s="181" t="e">
        <f>SUBSTITUTE(IF(#REF!="","",#REF!),"　","")</f>
        <v>#REF!</v>
      </c>
    </row>
    <row r="82" spans="1:7" s="10" customFormat="1" ht="11.25" customHeight="1">
      <c r="A82" s="181" t="s">
        <v>247</v>
      </c>
      <c r="B82" s="181">
        <v>2</v>
      </c>
      <c r="C82" s="181" t="str">
        <f>IF(入力表!BJ15="","@",入力表!BJ15)</f>
        <v>@</v>
      </c>
      <c r="D82" s="181">
        <f>COUNTIF($C$1:C82,C82)</f>
        <v>82</v>
      </c>
      <c r="E82" s="181" t="str">
        <f t="shared" si="2"/>
        <v>@82</v>
      </c>
      <c r="F82" s="181" t="str">
        <f t="shared" ref="F82:F120" si="3">F2</f>
        <v/>
      </c>
      <c r="G82" s="181" t="e">
        <f>SUBSTITUTE(IF(#REF!="","",#REF!),"　","")</f>
        <v>#REF!</v>
      </c>
    </row>
    <row r="83" spans="1:7" s="10" customFormat="1" ht="11.25" customHeight="1">
      <c r="A83" s="181" t="s">
        <v>247</v>
      </c>
      <c r="B83" s="181">
        <v>3</v>
      </c>
      <c r="C83" s="181" t="str">
        <f>IF(入力表!BJ16="","@",入力表!BJ16)</f>
        <v>@</v>
      </c>
      <c r="D83" s="181">
        <f>COUNTIF($C$1:C83,C83)</f>
        <v>83</v>
      </c>
      <c r="E83" s="181" t="str">
        <f t="shared" si="2"/>
        <v>@83</v>
      </c>
      <c r="F83" s="181" t="str">
        <f t="shared" si="3"/>
        <v/>
      </c>
      <c r="G83" s="181" t="e">
        <f>SUBSTITUTE(IF(#REF!="","",#REF!),"　","")</f>
        <v>#REF!</v>
      </c>
    </row>
    <row r="84" spans="1:7" s="10" customFormat="1" ht="11.25" customHeight="1">
      <c r="A84" s="181" t="s">
        <v>247</v>
      </c>
      <c r="B84" s="181">
        <v>4</v>
      </c>
      <c r="C84" s="181" t="str">
        <f>IF(入力表!BJ17="","@",入力表!BJ17)</f>
        <v>@</v>
      </c>
      <c r="D84" s="181">
        <f>COUNTIF($C$1:C84,C84)</f>
        <v>84</v>
      </c>
      <c r="E84" s="181" t="str">
        <f t="shared" si="2"/>
        <v>@84</v>
      </c>
      <c r="F84" s="181" t="str">
        <f t="shared" si="3"/>
        <v/>
      </c>
      <c r="G84" s="181" t="e">
        <f>SUBSTITUTE(IF(#REF!="","",#REF!),"　","")</f>
        <v>#REF!</v>
      </c>
    </row>
    <row r="85" spans="1:7" s="10" customFormat="1" ht="11.25" customHeight="1">
      <c r="A85" s="181" t="s">
        <v>247</v>
      </c>
      <c r="B85" s="181">
        <v>5</v>
      </c>
      <c r="C85" s="181" t="str">
        <f>IF(入力表!BJ18="","@",入力表!BJ18)</f>
        <v>@</v>
      </c>
      <c r="D85" s="181">
        <f>COUNTIF($C$1:C85,C85)</f>
        <v>85</v>
      </c>
      <c r="E85" s="181" t="str">
        <f t="shared" si="2"/>
        <v>@85</v>
      </c>
      <c r="F85" s="181" t="str">
        <f t="shared" si="3"/>
        <v/>
      </c>
      <c r="G85" s="181" t="e">
        <f>SUBSTITUTE(IF(#REF!="","",#REF!),"　","")</f>
        <v>#REF!</v>
      </c>
    </row>
    <row r="86" spans="1:7" s="10" customFormat="1" ht="11.25" customHeight="1">
      <c r="A86" s="181" t="s">
        <v>247</v>
      </c>
      <c r="B86" s="181">
        <v>6</v>
      </c>
      <c r="C86" s="181" t="str">
        <f>IF(入力表!BJ19="","@",入力表!BJ19)</f>
        <v>@</v>
      </c>
      <c r="D86" s="181">
        <f>COUNTIF($C$1:C86,C86)</f>
        <v>86</v>
      </c>
      <c r="E86" s="181" t="str">
        <f t="shared" si="2"/>
        <v>@86</v>
      </c>
      <c r="F86" s="181" t="str">
        <f t="shared" si="3"/>
        <v/>
      </c>
      <c r="G86" s="181" t="e">
        <f>SUBSTITUTE(IF(#REF!="","",#REF!),"　","")</f>
        <v>#REF!</v>
      </c>
    </row>
    <row r="87" spans="1:7" s="10" customFormat="1" ht="11.25" customHeight="1">
      <c r="A87" s="181" t="s">
        <v>247</v>
      </c>
      <c r="B87" s="181">
        <v>7</v>
      </c>
      <c r="C87" s="181" t="str">
        <f>IF(入力表!BJ20="","@",入力表!BJ20)</f>
        <v>@</v>
      </c>
      <c r="D87" s="181">
        <f>COUNTIF($C$1:C87,C87)</f>
        <v>87</v>
      </c>
      <c r="E87" s="181" t="str">
        <f t="shared" si="2"/>
        <v>@87</v>
      </c>
      <c r="F87" s="181" t="str">
        <f t="shared" si="3"/>
        <v/>
      </c>
      <c r="G87" s="181" t="e">
        <f>SUBSTITUTE(IF(#REF!="","",#REF!),"　","")</f>
        <v>#REF!</v>
      </c>
    </row>
    <row r="88" spans="1:7" s="10" customFormat="1" ht="11.25" customHeight="1">
      <c r="A88" s="181" t="s">
        <v>247</v>
      </c>
      <c r="B88" s="181">
        <v>8</v>
      </c>
      <c r="C88" s="181" t="str">
        <f>IF(入力表!BJ21="","@",入力表!BJ21)</f>
        <v>@</v>
      </c>
      <c r="D88" s="181">
        <f>COUNTIF($C$1:C88,C88)</f>
        <v>88</v>
      </c>
      <c r="E88" s="181" t="str">
        <f t="shared" si="2"/>
        <v>@88</v>
      </c>
      <c r="F88" s="181" t="str">
        <f t="shared" si="3"/>
        <v/>
      </c>
      <c r="G88" s="181" t="e">
        <f>SUBSTITUTE(IF(#REF!="","",#REF!),"　","")</f>
        <v>#REF!</v>
      </c>
    </row>
    <row r="89" spans="1:7" s="10" customFormat="1" ht="11.25" customHeight="1">
      <c r="A89" s="181" t="s">
        <v>247</v>
      </c>
      <c r="B89" s="181">
        <v>9</v>
      </c>
      <c r="C89" s="181" t="str">
        <f>IF(入力表!BJ22="","@",入力表!BJ22)</f>
        <v>@</v>
      </c>
      <c r="D89" s="181">
        <f>COUNTIF($C$1:C89,C89)</f>
        <v>89</v>
      </c>
      <c r="E89" s="181" t="str">
        <f t="shared" si="2"/>
        <v>@89</v>
      </c>
      <c r="F89" s="181" t="str">
        <f t="shared" si="3"/>
        <v/>
      </c>
      <c r="G89" s="181" t="e">
        <f>SUBSTITUTE(IF(#REF!="","",#REF!),"　","")</f>
        <v>#REF!</v>
      </c>
    </row>
    <row r="90" spans="1:7" s="10" customFormat="1" ht="11.25" customHeight="1">
      <c r="A90" s="181" t="s">
        <v>247</v>
      </c>
      <c r="B90" s="181">
        <v>10</v>
      </c>
      <c r="C90" s="181" t="str">
        <f>IF(入力表!BJ23="","@",入力表!BJ23)</f>
        <v>@</v>
      </c>
      <c r="D90" s="181">
        <f>COUNTIF($C$1:C90,C90)</f>
        <v>90</v>
      </c>
      <c r="E90" s="181" t="str">
        <f t="shared" si="2"/>
        <v>@90</v>
      </c>
      <c r="F90" s="181" t="str">
        <f t="shared" si="3"/>
        <v/>
      </c>
      <c r="G90" s="181" t="e">
        <f>SUBSTITUTE(IF(#REF!="","",#REF!),"　","")</f>
        <v>#REF!</v>
      </c>
    </row>
    <row r="91" spans="1:7" s="10" customFormat="1" ht="11.25" customHeight="1">
      <c r="A91" s="181" t="s">
        <v>247</v>
      </c>
      <c r="B91" s="181">
        <v>11</v>
      </c>
      <c r="C91" s="181" t="str">
        <f>IF(入力表!BJ24="","@",入力表!BJ24)</f>
        <v>@</v>
      </c>
      <c r="D91" s="181">
        <f>COUNTIF($C$1:C91,C91)</f>
        <v>91</v>
      </c>
      <c r="E91" s="181" t="str">
        <f t="shared" si="2"/>
        <v>@91</v>
      </c>
      <c r="F91" s="181" t="str">
        <f t="shared" si="3"/>
        <v/>
      </c>
      <c r="G91" s="181" t="e">
        <f>SUBSTITUTE(IF(#REF!="","",#REF!),"　","")</f>
        <v>#REF!</v>
      </c>
    </row>
    <row r="92" spans="1:7" s="10" customFormat="1" ht="11.25" customHeight="1">
      <c r="A92" s="181" t="s">
        <v>247</v>
      </c>
      <c r="B92" s="181">
        <v>12</v>
      </c>
      <c r="C92" s="181" t="str">
        <f>IF(入力表!BJ25="","@",入力表!BJ25)</f>
        <v>@</v>
      </c>
      <c r="D92" s="181">
        <f>COUNTIF($C$1:C92,C92)</f>
        <v>92</v>
      </c>
      <c r="E92" s="181" t="str">
        <f t="shared" si="2"/>
        <v>@92</v>
      </c>
      <c r="F92" s="181" t="str">
        <f t="shared" si="3"/>
        <v/>
      </c>
      <c r="G92" s="181" t="e">
        <f>SUBSTITUTE(IF(#REF!="","",#REF!),"　","")</f>
        <v>#REF!</v>
      </c>
    </row>
    <row r="93" spans="1:7" s="10" customFormat="1" ht="11.25" customHeight="1">
      <c r="A93" s="181" t="s">
        <v>247</v>
      </c>
      <c r="B93" s="181">
        <v>13</v>
      </c>
      <c r="C93" s="181" t="str">
        <f>IF(入力表!BJ26="","@",入力表!BJ26)</f>
        <v>@</v>
      </c>
      <c r="D93" s="181">
        <f>COUNTIF($C$1:C93,C93)</f>
        <v>93</v>
      </c>
      <c r="E93" s="181" t="str">
        <f t="shared" si="2"/>
        <v>@93</v>
      </c>
      <c r="F93" s="181" t="str">
        <f t="shared" si="3"/>
        <v/>
      </c>
      <c r="G93" s="181" t="e">
        <f>SUBSTITUTE(IF(#REF!="","",#REF!),"　","")</f>
        <v>#REF!</v>
      </c>
    </row>
    <row r="94" spans="1:7" s="10" customFormat="1" ht="11.25" customHeight="1">
      <c r="A94" s="181" t="s">
        <v>247</v>
      </c>
      <c r="B94" s="181">
        <v>14</v>
      </c>
      <c r="C94" s="181" t="str">
        <f>IF(入力表!BJ27="","@",入力表!BJ27)</f>
        <v>@</v>
      </c>
      <c r="D94" s="181">
        <f>COUNTIF($C$1:C94,C94)</f>
        <v>94</v>
      </c>
      <c r="E94" s="181" t="str">
        <f t="shared" si="2"/>
        <v>@94</v>
      </c>
      <c r="F94" s="181" t="str">
        <f t="shared" si="3"/>
        <v/>
      </c>
      <c r="G94" s="181" t="e">
        <f>SUBSTITUTE(IF(#REF!="","",#REF!),"　","")</f>
        <v>#REF!</v>
      </c>
    </row>
    <row r="95" spans="1:7" s="10" customFormat="1" ht="11.25" customHeight="1">
      <c r="A95" s="181" t="s">
        <v>247</v>
      </c>
      <c r="B95" s="181">
        <v>15</v>
      </c>
      <c r="C95" s="181" t="str">
        <f>IF(入力表!BJ28="","@",入力表!BJ28)</f>
        <v>@</v>
      </c>
      <c r="D95" s="181">
        <f>COUNTIF($C$1:C95,C95)</f>
        <v>95</v>
      </c>
      <c r="E95" s="181" t="str">
        <f t="shared" si="2"/>
        <v>@95</v>
      </c>
      <c r="F95" s="181" t="str">
        <f t="shared" si="3"/>
        <v/>
      </c>
      <c r="G95" s="181" t="e">
        <f>SUBSTITUTE(IF(#REF!="","",#REF!),"　","")</f>
        <v>#REF!</v>
      </c>
    </row>
    <row r="96" spans="1:7" s="10" customFormat="1" ht="11.25" customHeight="1">
      <c r="A96" s="181" t="s">
        <v>247</v>
      </c>
      <c r="B96" s="181">
        <v>16</v>
      </c>
      <c r="C96" s="181" t="str">
        <f>IF(入力表!BJ29="","@",入力表!BJ29)</f>
        <v>@</v>
      </c>
      <c r="D96" s="181">
        <f>COUNTIF($C$1:C96,C96)</f>
        <v>96</v>
      </c>
      <c r="E96" s="181" t="str">
        <f t="shared" si="2"/>
        <v>@96</v>
      </c>
      <c r="F96" s="181" t="str">
        <f t="shared" si="3"/>
        <v/>
      </c>
      <c r="G96" s="181" t="e">
        <f>SUBSTITUTE(IF(#REF!="","",#REF!),"　","")</f>
        <v>#REF!</v>
      </c>
    </row>
    <row r="97" spans="1:7" s="10" customFormat="1" ht="11.25" customHeight="1">
      <c r="A97" s="181" t="s">
        <v>247</v>
      </c>
      <c r="B97" s="181">
        <v>17</v>
      </c>
      <c r="C97" s="181" t="str">
        <f>IF(入力表!BJ30="","@",入力表!BJ30)</f>
        <v>@</v>
      </c>
      <c r="D97" s="181">
        <f>COUNTIF($C$1:C97,C97)</f>
        <v>97</v>
      </c>
      <c r="E97" s="181" t="str">
        <f t="shared" si="2"/>
        <v>@97</v>
      </c>
      <c r="F97" s="181" t="str">
        <f t="shared" si="3"/>
        <v/>
      </c>
      <c r="G97" s="181" t="e">
        <f>SUBSTITUTE(IF(#REF!="","",#REF!),"　","")</f>
        <v>#REF!</v>
      </c>
    </row>
    <row r="98" spans="1:7" s="10" customFormat="1" ht="11.25" customHeight="1">
      <c r="A98" s="181" t="s">
        <v>247</v>
      </c>
      <c r="B98" s="181">
        <v>18</v>
      </c>
      <c r="C98" s="181" t="str">
        <f>IF(入力表!BJ31="","@",入力表!BJ31)</f>
        <v>@</v>
      </c>
      <c r="D98" s="181">
        <f>COUNTIF($C$1:C98,C98)</f>
        <v>98</v>
      </c>
      <c r="E98" s="181" t="str">
        <f t="shared" si="2"/>
        <v>@98</v>
      </c>
      <c r="F98" s="181" t="str">
        <f t="shared" si="3"/>
        <v/>
      </c>
      <c r="G98" s="181" t="e">
        <f>SUBSTITUTE(IF(#REF!="","",#REF!),"　","")</f>
        <v>#REF!</v>
      </c>
    </row>
    <row r="99" spans="1:7" s="10" customFormat="1" ht="11.25" customHeight="1">
      <c r="A99" s="181" t="s">
        <v>247</v>
      </c>
      <c r="B99" s="181">
        <v>19</v>
      </c>
      <c r="C99" s="181" t="str">
        <f>IF(入力表!BJ32="","@",入力表!BJ32)</f>
        <v>@</v>
      </c>
      <c r="D99" s="181">
        <f>COUNTIF($C$1:C99,C99)</f>
        <v>99</v>
      </c>
      <c r="E99" s="181" t="str">
        <f t="shared" si="2"/>
        <v>@99</v>
      </c>
      <c r="F99" s="181" t="str">
        <f t="shared" si="3"/>
        <v/>
      </c>
      <c r="G99" s="181" t="e">
        <f>SUBSTITUTE(IF(#REF!="","",#REF!),"　","")</f>
        <v>#REF!</v>
      </c>
    </row>
    <row r="100" spans="1:7" s="10" customFormat="1" ht="11.25" customHeight="1">
      <c r="A100" s="181" t="s">
        <v>247</v>
      </c>
      <c r="B100" s="181">
        <v>20</v>
      </c>
      <c r="C100" s="181" t="str">
        <f>IF(入力表!BJ33="","@",入力表!BJ33)</f>
        <v>@</v>
      </c>
      <c r="D100" s="181">
        <f>COUNTIF($C$1:C100,C100)</f>
        <v>100</v>
      </c>
      <c r="E100" s="181" t="str">
        <f t="shared" si="2"/>
        <v>@100</v>
      </c>
      <c r="F100" s="181" t="str">
        <f t="shared" si="3"/>
        <v/>
      </c>
      <c r="G100" s="181" t="e">
        <f>SUBSTITUTE(IF(#REF!="","",#REF!),"　","")</f>
        <v>#REF!</v>
      </c>
    </row>
    <row r="101" spans="1:7" s="10" customFormat="1" ht="11.25" customHeight="1">
      <c r="A101" s="181" t="s">
        <v>247</v>
      </c>
      <c r="B101" s="181">
        <v>21</v>
      </c>
      <c r="C101" s="181" t="str">
        <f>IF(入力表!BJ34="","@",入力表!BJ34)</f>
        <v>@</v>
      </c>
      <c r="D101" s="181">
        <f>COUNTIF($C$1:C101,C101)</f>
        <v>101</v>
      </c>
      <c r="E101" s="181" t="str">
        <f t="shared" si="2"/>
        <v>@101</v>
      </c>
      <c r="F101" s="181" t="str">
        <f t="shared" si="3"/>
        <v/>
      </c>
      <c r="G101" s="181" t="e">
        <f>SUBSTITUTE(IF(#REF!="","",#REF!),"　","")</f>
        <v>#REF!</v>
      </c>
    </row>
    <row r="102" spans="1:7" s="10" customFormat="1" ht="11.25" customHeight="1">
      <c r="A102" s="181" t="s">
        <v>247</v>
      </c>
      <c r="B102" s="181">
        <v>22</v>
      </c>
      <c r="C102" s="181" t="str">
        <f>IF(入力表!BJ35="","@",入力表!BJ35)</f>
        <v>@</v>
      </c>
      <c r="D102" s="181">
        <f>COUNTIF($C$1:C102,C102)</f>
        <v>102</v>
      </c>
      <c r="E102" s="181" t="str">
        <f t="shared" si="2"/>
        <v>@102</v>
      </c>
      <c r="F102" s="181" t="str">
        <f t="shared" si="3"/>
        <v/>
      </c>
      <c r="G102" s="181" t="e">
        <f>SUBSTITUTE(IF(#REF!="","",#REF!),"　","")</f>
        <v>#REF!</v>
      </c>
    </row>
    <row r="103" spans="1:7" s="10" customFormat="1" ht="11.25" customHeight="1">
      <c r="A103" s="181" t="s">
        <v>247</v>
      </c>
      <c r="B103" s="181">
        <v>23</v>
      </c>
      <c r="C103" s="181" t="str">
        <f>IF(入力表!BJ36="","@",入力表!BJ36)</f>
        <v>@</v>
      </c>
      <c r="D103" s="181">
        <f>COUNTIF($C$1:C103,C103)</f>
        <v>103</v>
      </c>
      <c r="E103" s="181" t="str">
        <f t="shared" si="2"/>
        <v>@103</v>
      </c>
      <c r="F103" s="181" t="str">
        <f t="shared" si="3"/>
        <v/>
      </c>
      <c r="G103" s="181" t="e">
        <f>SUBSTITUTE(IF(#REF!="","",#REF!),"　","")</f>
        <v>#REF!</v>
      </c>
    </row>
    <row r="104" spans="1:7" s="10" customFormat="1" ht="11.25" customHeight="1">
      <c r="A104" s="181" t="s">
        <v>247</v>
      </c>
      <c r="B104" s="181">
        <v>24</v>
      </c>
      <c r="C104" s="181" t="str">
        <f>IF(入力表!BJ37="","@",入力表!BJ37)</f>
        <v>@</v>
      </c>
      <c r="D104" s="181">
        <f>COUNTIF($C$1:C104,C104)</f>
        <v>104</v>
      </c>
      <c r="E104" s="181" t="str">
        <f t="shared" si="2"/>
        <v>@104</v>
      </c>
      <c r="F104" s="181" t="str">
        <f t="shared" si="3"/>
        <v/>
      </c>
      <c r="G104" s="181" t="e">
        <f>SUBSTITUTE(IF(#REF!="","",#REF!),"　","")</f>
        <v>#REF!</v>
      </c>
    </row>
    <row r="105" spans="1:7" s="10" customFormat="1" ht="11.25" customHeight="1">
      <c r="A105" s="181" t="s">
        <v>247</v>
      </c>
      <c r="B105" s="181">
        <v>25</v>
      </c>
      <c r="C105" s="181" t="str">
        <f>IF(入力表!BJ38="","@",入力表!BJ38)</f>
        <v>@</v>
      </c>
      <c r="D105" s="181">
        <f>COUNTIF($C$1:C105,C105)</f>
        <v>105</v>
      </c>
      <c r="E105" s="181" t="str">
        <f t="shared" si="2"/>
        <v>@105</v>
      </c>
      <c r="F105" s="181" t="str">
        <f t="shared" si="3"/>
        <v/>
      </c>
      <c r="G105" s="181" t="e">
        <f>SUBSTITUTE(IF(#REF!="","",#REF!),"　","")</f>
        <v>#REF!</v>
      </c>
    </row>
    <row r="106" spans="1:7" s="10" customFormat="1" ht="11.25" customHeight="1">
      <c r="A106" s="181" t="s">
        <v>247</v>
      </c>
      <c r="B106" s="181">
        <v>26</v>
      </c>
      <c r="C106" s="181" t="str">
        <f>IF(入力表!BJ39="","@",入力表!BJ39)</f>
        <v>@</v>
      </c>
      <c r="D106" s="181">
        <f>COUNTIF($C$1:C106,C106)</f>
        <v>106</v>
      </c>
      <c r="E106" s="181" t="str">
        <f t="shared" si="2"/>
        <v>@106</v>
      </c>
      <c r="F106" s="181" t="str">
        <f t="shared" si="3"/>
        <v/>
      </c>
      <c r="G106" s="181" t="e">
        <f>SUBSTITUTE(IF(#REF!="","",#REF!),"　","")</f>
        <v>#REF!</v>
      </c>
    </row>
    <row r="107" spans="1:7" s="10" customFormat="1" ht="11.25" customHeight="1">
      <c r="A107" s="181" t="s">
        <v>247</v>
      </c>
      <c r="B107" s="181">
        <v>27</v>
      </c>
      <c r="C107" s="181" t="str">
        <f>IF(入力表!BJ40="","@",入力表!BJ40)</f>
        <v>@</v>
      </c>
      <c r="D107" s="181">
        <f>COUNTIF($C$1:C107,C107)</f>
        <v>107</v>
      </c>
      <c r="E107" s="181" t="str">
        <f t="shared" si="2"/>
        <v>@107</v>
      </c>
      <c r="F107" s="181" t="str">
        <f t="shared" si="3"/>
        <v/>
      </c>
      <c r="G107" s="181" t="e">
        <f>SUBSTITUTE(IF(#REF!="","",#REF!),"　","")</f>
        <v>#REF!</v>
      </c>
    </row>
    <row r="108" spans="1:7" s="10" customFormat="1" ht="11.25" customHeight="1">
      <c r="A108" s="181" t="s">
        <v>247</v>
      </c>
      <c r="B108" s="181">
        <v>28</v>
      </c>
      <c r="C108" s="181" t="str">
        <f>IF(入力表!BJ41="","@",入力表!BJ41)</f>
        <v>@</v>
      </c>
      <c r="D108" s="181">
        <f>COUNTIF($C$1:C108,C108)</f>
        <v>108</v>
      </c>
      <c r="E108" s="181" t="str">
        <f t="shared" si="2"/>
        <v>@108</v>
      </c>
      <c r="F108" s="181" t="str">
        <f t="shared" si="3"/>
        <v/>
      </c>
      <c r="G108" s="181" t="e">
        <f>SUBSTITUTE(IF(#REF!="","",#REF!),"　","")</f>
        <v>#REF!</v>
      </c>
    </row>
    <row r="109" spans="1:7" s="10" customFormat="1" ht="11.25" customHeight="1">
      <c r="A109" s="181" t="s">
        <v>247</v>
      </c>
      <c r="B109" s="181">
        <v>29</v>
      </c>
      <c r="C109" s="181" t="str">
        <f>IF(入力表!BJ42="","@",入力表!BJ42)</f>
        <v>@</v>
      </c>
      <c r="D109" s="181">
        <f>COUNTIF($C$1:C109,C109)</f>
        <v>109</v>
      </c>
      <c r="E109" s="181" t="str">
        <f t="shared" si="2"/>
        <v>@109</v>
      </c>
      <c r="F109" s="181" t="str">
        <f t="shared" si="3"/>
        <v/>
      </c>
      <c r="G109" s="181" t="e">
        <f>SUBSTITUTE(IF(#REF!="","",#REF!),"　","")</f>
        <v>#REF!</v>
      </c>
    </row>
    <row r="110" spans="1:7" s="10" customFormat="1" ht="11.25" customHeight="1">
      <c r="A110" s="181" t="s">
        <v>247</v>
      </c>
      <c r="B110" s="181">
        <v>30</v>
      </c>
      <c r="C110" s="181" t="str">
        <f>IF(入力表!BJ43="","@",入力表!BJ43)</f>
        <v>@</v>
      </c>
      <c r="D110" s="181">
        <f>COUNTIF($C$1:C110,C110)</f>
        <v>110</v>
      </c>
      <c r="E110" s="181" t="str">
        <f t="shared" si="2"/>
        <v>@110</v>
      </c>
      <c r="F110" s="181" t="str">
        <f t="shared" si="3"/>
        <v/>
      </c>
      <c r="G110" s="181" t="e">
        <f>SUBSTITUTE(IF(#REF!="","",#REF!),"　","")</f>
        <v>#REF!</v>
      </c>
    </row>
    <row r="111" spans="1:7" s="10" customFormat="1" ht="11.25" customHeight="1">
      <c r="A111" s="181" t="s">
        <v>247</v>
      </c>
      <c r="B111" s="181">
        <v>31</v>
      </c>
      <c r="C111" s="181" t="str">
        <f>IF(入力表!BJ44="","@",入力表!BJ44)</f>
        <v>@</v>
      </c>
      <c r="D111" s="181">
        <f>COUNTIF($C$1:C111,C111)</f>
        <v>111</v>
      </c>
      <c r="E111" s="181" t="str">
        <f t="shared" si="2"/>
        <v>@111</v>
      </c>
      <c r="F111" s="181" t="str">
        <f t="shared" si="3"/>
        <v/>
      </c>
      <c r="G111" s="181" t="e">
        <f>SUBSTITUTE(IF(#REF!="","",#REF!),"　","")</f>
        <v>#REF!</v>
      </c>
    </row>
    <row r="112" spans="1:7" s="10" customFormat="1" ht="11.25" customHeight="1">
      <c r="A112" s="181" t="s">
        <v>247</v>
      </c>
      <c r="B112" s="181">
        <v>32</v>
      </c>
      <c r="C112" s="181" t="str">
        <f>IF(入力表!BJ45="","@",入力表!BJ45)</f>
        <v>@</v>
      </c>
      <c r="D112" s="181">
        <f>COUNTIF($C$1:C112,C112)</f>
        <v>112</v>
      </c>
      <c r="E112" s="181" t="str">
        <f t="shared" si="2"/>
        <v>@112</v>
      </c>
      <c r="F112" s="181" t="str">
        <f t="shared" si="3"/>
        <v/>
      </c>
      <c r="G112" s="181" t="e">
        <f>SUBSTITUTE(IF(#REF!="","",#REF!),"　","")</f>
        <v>#REF!</v>
      </c>
    </row>
    <row r="113" spans="1:7" s="10" customFormat="1" ht="11.25" customHeight="1">
      <c r="A113" s="181" t="s">
        <v>247</v>
      </c>
      <c r="B113" s="181">
        <v>33</v>
      </c>
      <c r="C113" s="181" t="str">
        <f>IF(入力表!BJ46="","@",入力表!BJ46)</f>
        <v>@</v>
      </c>
      <c r="D113" s="181">
        <f>COUNTIF($C$1:C113,C113)</f>
        <v>113</v>
      </c>
      <c r="E113" s="181" t="str">
        <f t="shared" si="2"/>
        <v>@113</v>
      </c>
      <c r="F113" s="181" t="str">
        <f t="shared" si="3"/>
        <v/>
      </c>
      <c r="G113" s="181" t="e">
        <f>SUBSTITUTE(IF(#REF!="","",#REF!),"　","")</f>
        <v>#REF!</v>
      </c>
    </row>
    <row r="114" spans="1:7" s="10" customFormat="1" ht="11.25" customHeight="1">
      <c r="A114" s="181" t="s">
        <v>247</v>
      </c>
      <c r="B114" s="181">
        <v>34</v>
      </c>
      <c r="C114" s="181" t="str">
        <f>IF(入力表!BJ47="","@",入力表!BJ47)</f>
        <v>@</v>
      </c>
      <c r="D114" s="181">
        <f>COUNTIF($C$1:C114,C114)</f>
        <v>114</v>
      </c>
      <c r="E114" s="181" t="str">
        <f t="shared" si="2"/>
        <v>@114</v>
      </c>
      <c r="F114" s="181" t="str">
        <f t="shared" si="3"/>
        <v/>
      </c>
      <c r="G114" s="181" t="e">
        <f>SUBSTITUTE(IF(#REF!="","",#REF!),"　","")</f>
        <v>#REF!</v>
      </c>
    </row>
    <row r="115" spans="1:7" s="10" customFormat="1" ht="11.25" customHeight="1">
      <c r="A115" s="181" t="s">
        <v>247</v>
      </c>
      <c r="B115" s="181">
        <v>35</v>
      </c>
      <c r="C115" s="181" t="str">
        <f>IF(入力表!BJ48="","@",入力表!BJ48)</f>
        <v>@</v>
      </c>
      <c r="D115" s="181">
        <f>COUNTIF($C$1:C115,C115)</f>
        <v>115</v>
      </c>
      <c r="E115" s="181" t="str">
        <f t="shared" si="2"/>
        <v>@115</v>
      </c>
      <c r="F115" s="181" t="str">
        <f t="shared" si="3"/>
        <v/>
      </c>
      <c r="G115" s="181" t="e">
        <f>SUBSTITUTE(IF(#REF!="","",#REF!),"　","")</f>
        <v>#REF!</v>
      </c>
    </row>
    <row r="116" spans="1:7" s="10" customFormat="1" ht="11.25" customHeight="1">
      <c r="A116" s="181" t="s">
        <v>247</v>
      </c>
      <c r="B116" s="181">
        <v>36</v>
      </c>
      <c r="C116" s="181" t="str">
        <f>IF(入力表!BJ49="","@",入力表!BJ49)</f>
        <v>@</v>
      </c>
      <c r="D116" s="181">
        <f>COUNTIF($C$1:C116,C116)</f>
        <v>116</v>
      </c>
      <c r="E116" s="181" t="str">
        <f t="shared" si="2"/>
        <v>@116</v>
      </c>
      <c r="F116" s="181" t="str">
        <f t="shared" si="3"/>
        <v/>
      </c>
      <c r="G116" s="181" t="e">
        <f>SUBSTITUTE(IF(#REF!="","",#REF!),"　","")</f>
        <v>#REF!</v>
      </c>
    </row>
    <row r="117" spans="1:7" s="10" customFormat="1" ht="11.25" customHeight="1">
      <c r="A117" s="181" t="s">
        <v>247</v>
      </c>
      <c r="B117" s="181">
        <v>37</v>
      </c>
      <c r="C117" s="181" t="str">
        <f>IF(入力表!BJ50="","@",入力表!BJ50)</f>
        <v>@</v>
      </c>
      <c r="D117" s="181">
        <f>COUNTIF($C$1:C117,C117)</f>
        <v>117</v>
      </c>
      <c r="E117" s="181" t="str">
        <f t="shared" si="2"/>
        <v>@117</v>
      </c>
      <c r="F117" s="181" t="str">
        <f t="shared" si="3"/>
        <v/>
      </c>
      <c r="G117" s="181" t="e">
        <f>SUBSTITUTE(IF(#REF!="","",#REF!),"　","")</f>
        <v>#REF!</v>
      </c>
    </row>
    <row r="118" spans="1:7" s="10" customFormat="1" ht="11.25" customHeight="1">
      <c r="A118" s="181" t="s">
        <v>247</v>
      </c>
      <c r="B118" s="181">
        <v>38</v>
      </c>
      <c r="C118" s="181" t="str">
        <f>IF(入力表!BJ51="","@",入力表!BJ51)</f>
        <v>@</v>
      </c>
      <c r="D118" s="181">
        <f>COUNTIF($C$1:C118,C118)</f>
        <v>118</v>
      </c>
      <c r="E118" s="181" t="str">
        <f t="shared" si="2"/>
        <v>@118</v>
      </c>
      <c r="F118" s="181" t="str">
        <f t="shared" si="3"/>
        <v/>
      </c>
      <c r="G118" s="181" t="e">
        <f>SUBSTITUTE(IF(#REF!="","",#REF!),"　","")</f>
        <v>#REF!</v>
      </c>
    </row>
    <row r="119" spans="1:7" s="10" customFormat="1" ht="11.25" customHeight="1">
      <c r="A119" s="181" t="s">
        <v>247</v>
      </c>
      <c r="B119" s="181">
        <v>39</v>
      </c>
      <c r="C119" s="181" t="str">
        <f>IF(入力表!BJ52="","@",入力表!BJ52)</f>
        <v>@</v>
      </c>
      <c r="D119" s="181">
        <f>COUNTIF($C$1:C119,C119)</f>
        <v>119</v>
      </c>
      <c r="E119" s="181" t="str">
        <f t="shared" si="2"/>
        <v>@119</v>
      </c>
      <c r="F119" s="181" t="str">
        <f t="shared" si="3"/>
        <v/>
      </c>
      <c r="G119" s="181" t="e">
        <f>SUBSTITUTE(IF(#REF!="","",#REF!),"　","")</f>
        <v>#REF!</v>
      </c>
    </row>
    <row r="120" spans="1:7" s="10" customFormat="1" ht="11.25" customHeight="1">
      <c r="A120" s="181" t="s">
        <v>247</v>
      </c>
      <c r="B120" s="181">
        <v>40</v>
      </c>
      <c r="C120" s="181" t="str">
        <f>IF(入力表!BJ53="","@",入力表!BJ53)</f>
        <v>@</v>
      </c>
      <c r="D120" s="181">
        <f>COUNTIF($C$1:C120,C120)</f>
        <v>120</v>
      </c>
      <c r="E120" s="181" t="str">
        <f t="shared" si="2"/>
        <v>@120</v>
      </c>
      <c r="F120" s="181" t="str">
        <f t="shared" si="3"/>
        <v/>
      </c>
      <c r="G120" s="181" t="e">
        <f>SUBSTITUTE(IF(#REF!="","",#REF!),"　","")</f>
        <v>#REF!</v>
      </c>
    </row>
    <row r="121" spans="1:7" s="10" customFormat="1" ht="11.25" customHeight="1">
      <c r="A121" s="181" t="s">
        <v>150</v>
      </c>
      <c r="B121" s="181">
        <v>1</v>
      </c>
      <c r="C121" s="181" t="str">
        <f>IF(入力表!BX14="","@",入力表!BX14)</f>
        <v>@</v>
      </c>
      <c r="D121" s="181">
        <f>COUNTIF($C$121:C121,C121)</f>
        <v>1</v>
      </c>
      <c r="E121" s="181" t="str">
        <f t="shared" si="2"/>
        <v>@1</v>
      </c>
      <c r="F121" s="181" t="str">
        <f>F81</f>
        <v/>
      </c>
      <c r="G121" s="181" t="e">
        <f>#REF!</f>
        <v>#REF!</v>
      </c>
    </row>
    <row r="122" spans="1:7" s="10" customFormat="1" ht="11.25" customHeight="1">
      <c r="A122" s="181" t="s">
        <v>150</v>
      </c>
      <c r="B122" s="181">
        <v>2</v>
      </c>
      <c r="C122" s="181" t="str">
        <f>IF(入力表!BX15="","@",入力表!BX15)</f>
        <v>@</v>
      </c>
      <c r="D122" s="181">
        <f>COUNTIF($C$121:C122,C122)</f>
        <v>2</v>
      </c>
      <c r="E122" s="181" t="str">
        <f t="shared" si="2"/>
        <v>@2</v>
      </c>
      <c r="F122" s="181" t="str">
        <f t="shared" ref="F122:F160" si="4">F82</f>
        <v/>
      </c>
      <c r="G122" s="181" t="e">
        <f>#REF!</f>
        <v>#REF!</v>
      </c>
    </row>
    <row r="123" spans="1:7" s="10" customFormat="1" ht="11.25" customHeight="1">
      <c r="A123" s="181" t="s">
        <v>150</v>
      </c>
      <c r="B123" s="181">
        <v>3</v>
      </c>
      <c r="C123" s="181" t="str">
        <f>IF(入力表!BX16="","@",入力表!BX16)</f>
        <v>@</v>
      </c>
      <c r="D123" s="181">
        <f>COUNTIF($C$121:C123,C123)</f>
        <v>3</v>
      </c>
      <c r="E123" s="181" t="str">
        <f t="shared" si="2"/>
        <v>@3</v>
      </c>
      <c r="F123" s="181" t="str">
        <f t="shared" si="4"/>
        <v/>
      </c>
      <c r="G123" s="181" t="e">
        <f>#REF!</f>
        <v>#REF!</v>
      </c>
    </row>
    <row r="124" spans="1:7" s="10" customFormat="1" ht="11.25" customHeight="1">
      <c r="A124" s="181" t="s">
        <v>150</v>
      </c>
      <c r="B124" s="181">
        <v>4</v>
      </c>
      <c r="C124" s="181" t="str">
        <f>IF(入力表!BX17="","@",入力表!BX17)</f>
        <v>@</v>
      </c>
      <c r="D124" s="181">
        <f>COUNTIF($C$121:C124,C124)</f>
        <v>4</v>
      </c>
      <c r="E124" s="181" t="str">
        <f t="shared" si="2"/>
        <v>@4</v>
      </c>
      <c r="F124" s="181" t="str">
        <f t="shared" si="4"/>
        <v/>
      </c>
      <c r="G124" s="181" t="e">
        <f>#REF!</f>
        <v>#REF!</v>
      </c>
    </row>
    <row r="125" spans="1:7" s="10" customFormat="1" ht="11.25" customHeight="1">
      <c r="A125" s="181" t="s">
        <v>150</v>
      </c>
      <c r="B125" s="181">
        <v>5</v>
      </c>
      <c r="C125" s="181" t="str">
        <f>IF(入力表!BX18="","@",入力表!BX18)</f>
        <v>@</v>
      </c>
      <c r="D125" s="181">
        <f>COUNTIF($C$121:C125,C125)</f>
        <v>5</v>
      </c>
      <c r="E125" s="181" t="str">
        <f t="shared" si="2"/>
        <v>@5</v>
      </c>
      <c r="F125" s="181" t="str">
        <f t="shared" si="4"/>
        <v/>
      </c>
      <c r="G125" s="181" t="e">
        <f>#REF!</f>
        <v>#REF!</v>
      </c>
    </row>
    <row r="126" spans="1:7" s="10" customFormat="1" ht="11.25" customHeight="1">
      <c r="A126" s="181" t="s">
        <v>150</v>
      </c>
      <c r="B126" s="181">
        <v>6</v>
      </c>
      <c r="C126" s="181" t="str">
        <f>IF(入力表!BX19="","@",入力表!BX19)</f>
        <v>@</v>
      </c>
      <c r="D126" s="181">
        <f>COUNTIF($C$121:C126,C126)</f>
        <v>6</v>
      </c>
      <c r="E126" s="181" t="str">
        <f t="shared" si="2"/>
        <v>@6</v>
      </c>
      <c r="F126" s="181" t="str">
        <f t="shared" si="4"/>
        <v/>
      </c>
      <c r="G126" s="181" t="e">
        <f>#REF!</f>
        <v>#REF!</v>
      </c>
    </row>
    <row r="127" spans="1:7" s="10" customFormat="1" ht="11.25" customHeight="1">
      <c r="A127" s="181" t="s">
        <v>150</v>
      </c>
      <c r="B127" s="181">
        <v>7</v>
      </c>
      <c r="C127" s="181" t="str">
        <f>IF(入力表!BX20="","@",入力表!BX20)</f>
        <v>@</v>
      </c>
      <c r="D127" s="181">
        <f>COUNTIF($C$121:C127,C127)</f>
        <v>7</v>
      </c>
      <c r="E127" s="181" t="str">
        <f t="shared" si="2"/>
        <v>@7</v>
      </c>
      <c r="F127" s="181" t="str">
        <f t="shared" si="4"/>
        <v/>
      </c>
      <c r="G127" s="181" t="e">
        <f>#REF!</f>
        <v>#REF!</v>
      </c>
    </row>
    <row r="128" spans="1:7" s="10" customFormat="1" ht="11.25" customHeight="1">
      <c r="A128" s="181" t="s">
        <v>150</v>
      </c>
      <c r="B128" s="181">
        <v>8</v>
      </c>
      <c r="C128" s="181" t="str">
        <f>IF(入力表!BX21="","@",入力表!BX21)</f>
        <v>@</v>
      </c>
      <c r="D128" s="181">
        <f>COUNTIF($C$121:C128,C128)</f>
        <v>8</v>
      </c>
      <c r="E128" s="181" t="str">
        <f t="shared" si="2"/>
        <v>@8</v>
      </c>
      <c r="F128" s="181" t="str">
        <f t="shared" si="4"/>
        <v/>
      </c>
      <c r="G128" s="181" t="e">
        <f>#REF!</f>
        <v>#REF!</v>
      </c>
    </row>
    <row r="129" spans="1:7" s="10" customFormat="1" ht="11.25" customHeight="1">
      <c r="A129" s="181" t="s">
        <v>150</v>
      </c>
      <c r="B129" s="181">
        <v>9</v>
      </c>
      <c r="C129" s="181" t="str">
        <f>IF(入力表!BX22="","@",入力表!BX22)</f>
        <v>@</v>
      </c>
      <c r="D129" s="181">
        <f>COUNTIF($C$121:C129,C129)</f>
        <v>9</v>
      </c>
      <c r="E129" s="181" t="str">
        <f t="shared" si="2"/>
        <v>@9</v>
      </c>
      <c r="F129" s="181" t="str">
        <f t="shared" si="4"/>
        <v/>
      </c>
      <c r="G129" s="181" t="e">
        <f>#REF!</f>
        <v>#REF!</v>
      </c>
    </row>
    <row r="130" spans="1:7" s="10" customFormat="1" ht="11.25" customHeight="1">
      <c r="A130" s="181" t="s">
        <v>150</v>
      </c>
      <c r="B130" s="181">
        <v>10</v>
      </c>
      <c r="C130" s="181" t="str">
        <f>IF(入力表!BX23="","@",入力表!BX23)</f>
        <v>@</v>
      </c>
      <c r="D130" s="181">
        <f>COUNTIF($C$121:C130,C130)</f>
        <v>10</v>
      </c>
      <c r="E130" s="181" t="str">
        <f t="shared" ref="E130:E193" si="5">C130&amp;D130</f>
        <v>@10</v>
      </c>
      <c r="F130" s="181" t="str">
        <f t="shared" si="4"/>
        <v/>
      </c>
      <c r="G130" s="181" t="e">
        <f>#REF!</f>
        <v>#REF!</v>
      </c>
    </row>
    <row r="131" spans="1:7" s="10" customFormat="1" ht="11.25" customHeight="1">
      <c r="A131" s="181" t="s">
        <v>150</v>
      </c>
      <c r="B131" s="181">
        <v>11</v>
      </c>
      <c r="C131" s="181" t="str">
        <f>IF(入力表!BX24="","@",入力表!BX24)</f>
        <v>@</v>
      </c>
      <c r="D131" s="181">
        <f>COUNTIF($C$121:C131,C131)</f>
        <v>11</v>
      </c>
      <c r="E131" s="181" t="str">
        <f t="shared" si="5"/>
        <v>@11</v>
      </c>
      <c r="F131" s="181" t="str">
        <f t="shared" si="4"/>
        <v/>
      </c>
      <c r="G131" s="181" t="e">
        <f>#REF!</f>
        <v>#REF!</v>
      </c>
    </row>
    <row r="132" spans="1:7" s="10" customFormat="1" ht="11.25" customHeight="1">
      <c r="A132" s="181" t="s">
        <v>150</v>
      </c>
      <c r="B132" s="181">
        <v>12</v>
      </c>
      <c r="C132" s="181" t="str">
        <f>IF(入力表!BX25="","@",入力表!BX25)</f>
        <v>@</v>
      </c>
      <c r="D132" s="181">
        <f>COUNTIF($C$121:C132,C132)</f>
        <v>12</v>
      </c>
      <c r="E132" s="181" t="str">
        <f t="shared" si="5"/>
        <v>@12</v>
      </c>
      <c r="F132" s="181" t="str">
        <f t="shared" si="4"/>
        <v/>
      </c>
      <c r="G132" s="181" t="e">
        <f>#REF!</f>
        <v>#REF!</v>
      </c>
    </row>
    <row r="133" spans="1:7" s="10" customFormat="1" ht="11.25" customHeight="1">
      <c r="A133" s="181" t="s">
        <v>150</v>
      </c>
      <c r="B133" s="181">
        <v>13</v>
      </c>
      <c r="C133" s="181" t="str">
        <f>IF(入力表!BX26="","@",入力表!BX26)</f>
        <v>@</v>
      </c>
      <c r="D133" s="181">
        <f>COUNTIF($C$121:C133,C133)</f>
        <v>13</v>
      </c>
      <c r="E133" s="181" t="str">
        <f t="shared" si="5"/>
        <v>@13</v>
      </c>
      <c r="F133" s="181" t="str">
        <f t="shared" si="4"/>
        <v/>
      </c>
      <c r="G133" s="181" t="e">
        <f>#REF!</f>
        <v>#REF!</v>
      </c>
    </row>
    <row r="134" spans="1:7" s="10" customFormat="1" ht="11.25" customHeight="1">
      <c r="A134" s="181" t="s">
        <v>150</v>
      </c>
      <c r="B134" s="181">
        <v>14</v>
      </c>
      <c r="C134" s="181" t="str">
        <f>IF(入力表!BX27="","@",入力表!BX27)</f>
        <v>@</v>
      </c>
      <c r="D134" s="181">
        <f>COUNTIF($C$121:C134,C134)</f>
        <v>14</v>
      </c>
      <c r="E134" s="181" t="str">
        <f t="shared" si="5"/>
        <v>@14</v>
      </c>
      <c r="F134" s="181" t="str">
        <f t="shared" si="4"/>
        <v/>
      </c>
      <c r="G134" s="181" t="e">
        <f>#REF!</f>
        <v>#REF!</v>
      </c>
    </row>
    <row r="135" spans="1:7" s="10" customFormat="1" ht="11.25" customHeight="1">
      <c r="A135" s="181" t="s">
        <v>150</v>
      </c>
      <c r="B135" s="181">
        <v>15</v>
      </c>
      <c r="C135" s="181" t="str">
        <f>IF(入力表!BX28="","@",入力表!BX28)</f>
        <v>@</v>
      </c>
      <c r="D135" s="181">
        <f>COUNTIF($C$121:C135,C135)</f>
        <v>15</v>
      </c>
      <c r="E135" s="181" t="str">
        <f t="shared" si="5"/>
        <v>@15</v>
      </c>
      <c r="F135" s="181" t="str">
        <f t="shared" si="4"/>
        <v/>
      </c>
      <c r="G135" s="181" t="e">
        <f>#REF!</f>
        <v>#REF!</v>
      </c>
    </row>
    <row r="136" spans="1:7" s="10" customFormat="1" ht="11.25" customHeight="1">
      <c r="A136" s="181" t="s">
        <v>150</v>
      </c>
      <c r="B136" s="181">
        <v>16</v>
      </c>
      <c r="C136" s="181" t="str">
        <f>IF(入力表!BX29="","@",入力表!BX29)</f>
        <v>@</v>
      </c>
      <c r="D136" s="181">
        <f>COUNTIF($C$121:C136,C136)</f>
        <v>16</v>
      </c>
      <c r="E136" s="181" t="str">
        <f t="shared" si="5"/>
        <v>@16</v>
      </c>
      <c r="F136" s="181" t="str">
        <f t="shared" si="4"/>
        <v/>
      </c>
      <c r="G136" s="181" t="e">
        <f>#REF!</f>
        <v>#REF!</v>
      </c>
    </row>
    <row r="137" spans="1:7" s="10" customFormat="1" ht="11.25" customHeight="1">
      <c r="A137" s="181" t="s">
        <v>150</v>
      </c>
      <c r="B137" s="181">
        <v>17</v>
      </c>
      <c r="C137" s="181" t="str">
        <f>IF(入力表!BX30="","@",入力表!BX30)</f>
        <v>@</v>
      </c>
      <c r="D137" s="181">
        <f>COUNTIF($C$121:C137,C137)</f>
        <v>17</v>
      </c>
      <c r="E137" s="181" t="str">
        <f t="shared" si="5"/>
        <v>@17</v>
      </c>
      <c r="F137" s="181" t="str">
        <f t="shared" si="4"/>
        <v/>
      </c>
      <c r="G137" s="181" t="e">
        <f>#REF!</f>
        <v>#REF!</v>
      </c>
    </row>
    <row r="138" spans="1:7" s="10" customFormat="1" ht="11.25" customHeight="1">
      <c r="A138" s="181" t="s">
        <v>150</v>
      </c>
      <c r="B138" s="181">
        <v>18</v>
      </c>
      <c r="C138" s="181" t="str">
        <f>IF(入力表!BX31="","@",入力表!BX31)</f>
        <v>@</v>
      </c>
      <c r="D138" s="181">
        <f>COUNTIF($C$121:C138,C138)</f>
        <v>18</v>
      </c>
      <c r="E138" s="181" t="str">
        <f t="shared" si="5"/>
        <v>@18</v>
      </c>
      <c r="F138" s="181" t="str">
        <f t="shared" si="4"/>
        <v/>
      </c>
      <c r="G138" s="181" t="e">
        <f>#REF!</f>
        <v>#REF!</v>
      </c>
    </row>
    <row r="139" spans="1:7" s="10" customFormat="1" ht="11.25" customHeight="1">
      <c r="A139" s="181" t="s">
        <v>150</v>
      </c>
      <c r="B139" s="181">
        <v>19</v>
      </c>
      <c r="C139" s="181" t="str">
        <f>IF(入力表!BX32="","@",入力表!BX32)</f>
        <v>@</v>
      </c>
      <c r="D139" s="181">
        <f>COUNTIF($C$121:C139,C139)</f>
        <v>19</v>
      </c>
      <c r="E139" s="181" t="str">
        <f t="shared" si="5"/>
        <v>@19</v>
      </c>
      <c r="F139" s="181" t="str">
        <f t="shared" si="4"/>
        <v/>
      </c>
      <c r="G139" s="181" t="e">
        <f>#REF!</f>
        <v>#REF!</v>
      </c>
    </row>
    <row r="140" spans="1:7" s="10" customFormat="1" ht="11.25" customHeight="1">
      <c r="A140" s="181" t="s">
        <v>150</v>
      </c>
      <c r="B140" s="181">
        <v>20</v>
      </c>
      <c r="C140" s="181" t="str">
        <f>IF(入力表!BX33="","@",入力表!BX33)</f>
        <v>@</v>
      </c>
      <c r="D140" s="181">
        <f>COUNTIF($C$121:C140,C140)</f>
        <v>20</v>
      </c>
      <c r="E140" s="181" t="str">
        <f t="shared" si="5"/>
        <v>@20</v>
      </c>
      <c r="F140" s="181" t="str">
        <f t="shared" si="4"/>
        <v/>
      </c>
      <c r="G140" s="181" t="e">
        <f>#REF!</f>
        <v>#REF!</v>
      </c>
    </row>
    <row r="141" spans="1:7" s="10" customFormat="1" ht="11.25" customHeight="1">
      <c r="A141" s="181" t="s">
        <v>150</v>
      </c>
      <c r="B141" s="181">
        <v>21</v>
      </c>
      <c r="C141" s="181" t="str">
        <f>IF(入力表!BX34="","@",入力表!BX34)</f>
        <v>@</v>
      </c>
      <c r="D141" s="181">
        <f>COUNTIF($C$121:C141,C141)</f>
        <v>21</v>
      </c>
      <c r="E141" s="181" t="str">
        <f t="shared" si="5"/>
        <v>@21</v>
      </c>
      <c r="F141" s="181" t="str">
        <f t="shared" si="4"/>
        <v/>
      </c>
      <c r="G141" s="181" t="e">
        <f>#REF!</f>
        <v>#REF!</v>
      </c>
    </row>
    <row r="142" spans="1:7" s="10" customFormat="1" ht="11.25" customHeight="1">
      <c r="A142" s="181" t="s">
        <v>150</v>
      </c>
      <c r="B142" s="181">
        <v>22</v>
      </c>
      <c r="C142" s="181" t="str">
        <f>IF(入力表!BX35="","@",入力表!BX35)</f>
        <v>@</v>
      </c>
      <c r="D142" s="181">
        <f>COUNTIF($C$121:C142,C142)</f>
        <v>22</v>
      </c>
      <c r="E142" s="181" t="str">
        <f t="shared" si="5"/>
        <v>@22</v>
      </c>
      <c r="F142" s="181" t="str">
        <f t="shared" si="4"/>
        <v/>
      </c>
      <c r="G142" s="181" t="e">
        <f>#REF!</f>
        <v>#REF!</v>
      </c>
    </row>
    <row r="143" spans="1:7" s="10" customFormat="1" ht="11.25" customHeight="1">
      <c r="A143" s="181" t="s">
        <v>150</v>
      </c>
      <c r="B143" s="181">
        <v>23</v>
      </c>
      <c r="C143" s="181" t="str">
        <f>IF(入力表!BX36="","@",入力表!BX36)</f>
        <v>@</v>
      </c>
      <c r="D143" s="181">
        <f>COUNTIF($C$121:C143,C143)</f>
        <v>23</v>
      </c>
      <c r="E143" s="181" t="str">
        <f t="shared" si="5"/>
        <v>@23</v>
      </c>
      <c r="F143" s="181" t="str">
        <f t="shared" si="4"/>
        <v/>
      </c>
      <c r="G143" s="181" t="e">
        <f>#REF!</f>
        <v>#REF!</v>
      </c>
    </row>
    <row r="144" spans="1:7" s="10" customFormat="1" ht="11.25" customHeight="1">
      <c r="A144" s="181" t="s">
        <v>150</v>
      </c>
      <c r="B144" s="181">
        <v>24</v>
      </c>
      <c r="C144" s="181" t="str">
        <f>IF(入力表!BX37="","@",入力表!BX37)</f>
        <v>@</v>
      </c>
      <c r="D144" s="181">
        <f>COUNTIF($C$121:C144,C144)</f>
        <v>24</v>
      </c>
      <c r="E144" s="181" t="str">
        <f t="shared" si="5"/>
        <v>@24</v>
      </c>
      <c r="F144" s="181" t="str">
        <f t="shared" si="4"/>
        <v/>
      </c>
      <c r="G144" s="181" t="e">
        <f>#REF!</f>
        <v>#REF!</v>
      </c>
    </row>
    <row r="145" spans="1:7" s="10" customFormat="1" ht="11.25" customHeight="1">
      <c r="A145" s="181" t="s">
        <v>150</v>
      </c>
      <c r="B145" s="181">
        <v>25</v>
      </c>
      <c r="C145" s="181" t="str">
        <f>IF(入力表!BX38="","@",入力表!BX38)</f>
        <v>@</v>
      </c>
      <c r="D145" s="181">
        <f>COUNTIF($C$121:C145,C145)</f>
        <v>25</v>
      </c>
      <c r="E145" s="181" t="str">
        <f t="shared" si="5"/>
        <v>@25</v>
      </c>
      <c r="F145" s="181" t="str">
        <f t="shared" si="4"/>
        <v/>
      </c>
      <c r="G145" s="181" t="e">
        <f>#REF!</f>
        <v>#REF!</v>
      </c>
    </row>
    <row r="146" spans="1:7" s="10" customFormat="1" ht="11.25" customHeight="1">
      <c r="A146" s="181" t="s">
        <v>150</v>
      </c>
      <c r="B146" s="181">
        <v>26</v>
      </c>
      <c r="C146" s="181" t="str">
        <f>IF(入力表!BX39="","@",入力表!BX39)</f>
        <v>@</v>
      </c>
      <c r="D146" s="181">
        <f>COUNTIF($C$121:C146,C146)</f>
        <v>26</v>
      </c>
      <c r="E146" s="181" t="str">
        <f t="shared" si="5"/>
        <v>@26</v>
      </c>
      <c r="F146" s="181" t="str">
        <f t="shared" si="4"/>
        <v/>
      </c>
      <c r="G146" s="181" t="e">
        <f>#REF!</f>
        <v>#REF!</v>
      </c>
    </row>
    <row r="147" spans="1:7" s="10" customFormat="1" ht="11.25" customHeight="1">
      <c r="A147" s="181" t="s">
        <v>150</v>
      </c>
      <c r="B147" s="181">
        <v>27</v>
      </c>
      <c r="C147" s="181" t="str">
        <f>IF(入力表!BX40="","@",入力表!BX40)</f>
        <v>@</v>
      </c>
      <c r="D147" s="181">
        <f>COUNTIF($C$121:C147,C147)</f>
        <v>27</v>
      </c>
      <c r="E147" s="181" t="str">
        <f t="shared" si="5"/>
        <v>@27</v>
      </c>
      <c r="F147" s="181" t="str">
        <f t="shared" si="4"/>
        <v/>
      </c>
      <c r="G147" s="181" t="e">
        <f>#REF!</f>
        <v>#REF!</v>
      </c>
    </row>
    <row r="148" spans="1:7" s="10" customFormat="1" ht="11.25" customHeight="1">
      <c r="A148" s="181" t="s">
        <v>150</v>
      </c>
      <c r="B148" s="181">
        <v>28</v>
      </c>
      <c r="C148" s="181" t="str">
        <f>IF(入力表!BX41="","@",入力表!BX41)</f>
        <v>@</v>
      </c>
      <c r="D148" s="181">
        <f>COUNTIF($C$121:C148,C148)</f>
        <v>28</v>
      </c>
      <c r="E148" s="181" t="str">
        <f t="shared" si="5"/>
        <v>@28</v>
      </c>
      <c r="F148" s="181" t="str">
        <f t="shared" si="4"/>
        <v/>
      </c>
      <c r="G148" s="181" t="e">
        <f>#REF!</f>
        <v>#REF!</v>
      </c>
    </row>
    <row r="149" spans="1:7" s="10" customFormat="1" ht="11.25" customHeight="1">
      <c r="A149" s="181" t="s">
        <v>150</v>
      </c>
      <c r="B149" s="181">
        <v>29</v>
      </c>
      <c r="C149" s="181" t="str">
        <f>IF(入力表!BX42="","@",入力表!BX42)</f>
        <v>@</v>
      </c>
      <c r="D149" s="181">
        <f>COUNTIF($C$121:C149,C149)</f>
        <v>29</v>
      </c>
      <c r="E149" s="181" t="str">
        <f t="shared" si="5"/>
        <v>@29</v>
      </c>
      <c r="F149" s="181" t="str">
        <f t="shared" si="4"/>
        <v/>
      </c>
      <c r="G149" s="181" t="e">
        <f>#REF!</f>
        <v>#REF!</v>
      </c>
    </row>
    <row r="150" spans="1:7" s="10" customFormat="1" ht="11.25" customHeight="1">
      <c r="A150" s="181" t="s">
        <v>150</v>
      </c>
      <c r="B150" s="181">
        <v>30</v>
      </c>
      <c r="C150" s="181" t="str">
        <f>IF(入力表!BX43="","@",入力表!BX43)</f>
        <v>@</v>
      </c>
      <c r="D150" s="181">
        <f>COUNTIF($C$121:C150,C150)</f>
        <v>30</v>
      </c>
      <c r="E150" s="181" t="str">
        <f t="shared" si="5"/>
        <v>@30</v>
      </c>
      <c r="F150" s="181" t="str">
        <f t="shared" si="4"/>
        <v/>
      </c>
      <c r="G150" s="181" t="e">
        <f>#REF!</f>
        <v>#REF!</v>
      </c>
    </row>
    <row r="151" spans="1:7" s="10" customFormat="1" ht="11.25" customHeight="1">
      <c r="A151" s="181" t="s">
        <v>150</v>
      </c>
      <c r="B151" s="181">
        <v>31</v>
      </c>
      <c r="C151" s="181" t="str">
        <f>IF(入力表!BX44="","@",入力表!BX44)</f>
        <v>@</v>
      </c>
      <c r="D151" s="181">
        <f>COUNTIF($C$121:C151,C151)</f>
        <v>31</v>
      </c>
      <c r="E151" s="181" t="str">
        <f t="shared" si="5"/>
        <v>@31</v>
      </c>
      <c r="F151" s="181" t="str">
        <f t="shared" si="4"/>
        <v/>
      </c>
      <c r="G151" s="181" t="e">
        <f>#REF!</f>
        <v>#REF!</v>
      </c>
    </row>
    <row r="152" spans="1:7" s="10" customFormat="1" ht="11.25" customHeight="1">
      <c r="A152" s="181" t="s">
        <v>150</v>
      </c>
      <c r="B152" s="181">
        <v>32</v>
      </c>
      <c r="C152" s="181" t="str">
        <f>IF(入力表!BX45="","@",入力表!BX45)</f>
        <v>@</v>
      </c>
      <c r="D152" s="181">
        <f>COUNTIF($C$121:C152,C152)</f>
        <v>32</v>
      </c>
      <c r="E152" s="181" t="str">
        <f t="shared" si="5"/>
        <v>@32</v>
      </c>
      <c r="F152" s="181" t="str">
        <f t="shared" si="4"/>
        <v/>
      </c>
      <c r="G152" s="181" t="e">
        <f>#REF!</f>
        <v>#REF!</v>
      </c>
    </row>
    <row r="153" spans="1:7" s="10" customFormat="1" ht="11.25" customHeight="1">
      <c r="A153" s="181" t="s">
        <v>150</v>
      </c>
      <c r="B153" s="181">
        <v>33</v>
      </c>
      <c r="C153" s="181" t="str">
        <f>IF(入力表!BX46="","@",入力表!BX46)</f>
        <v>@</v>
      </c>
      <c r="D153" s="181">
        <f>COUNTIF($C$121:C153,C153)</f>
        <v>33</v>
      </c>
      <c r="E153" s="181" t="str">
        <f t="shared" si="5"/>
        <v>@33</v>
      </c>
      <c r="F153" s="181" t="str">
        <f t="shared" si="4"/>
        <v/>
      </c>
      <c r="G153" s="181" t="e">
        <f>#REF!</f>
        <v>#REF!</v>
      </c>
    </row>
    <row r="154" spans="1:7" s="10" customFormat="1" ht="11.25" customHeight="1">
      <c r="A154" s="181" t="s">
        <v>150</v>
      </c>
      <c r="B154" s="181">
        <v>34</v>
      </c>
      <c r="C154" s="181" t="str">
        <f>IF(入力表!BX47="","@",入力表!BX47)</f>
        <v>@</v>
      </c>
      <c r="D154" s="181">
        <f>COUNTIF($C$121:C154,C154)</f>
        <v>34</v>
      </c>
      <c r="E154" s="181" t="str">
        <f t="shared" si="5"/>
        <v>@34</v>
      </c>
      <c r="F154" s="181" t="str">
        <f t="shared" si="4"/>
        <v/>
      </c>
      <c r="G154" s="181" t="e">
        <f>#REF!</f>
        <v>#REF!</v>
      </c>
    </row>
    <row r="155" spans="1:7" s="10" customFormat="1" ht="11.25" customHeight="1">
      <c r="A155" s="181" t="s">
        <v>150</v>
      </c>
      <c r="B155" s="181">
        <v>35</v>
      </c>
      <c r="C155" s="181" t="str">
        <f>IF(入力表!BX48="","@",入力表!BX48)</f>
        <v>@</v>
      </c>
      <c r="D155" s="181">
        <f>COUNTIF($C$121:C155,C155)</f>
        <v>35</v>
      </c>
      <c r="E155" s="181" t="str">
        <f t="shared" si="5"/>
        <v>@35</v>
      </c>
      <c r="F155" s="181" t="str">
        <f t="shared" si="4"/>
        <v/>
      </c>
      <c r="G155" s="181" t="e">
        <f>#REF!</f>
        <v>#REF!</v>
      </c>
    </row>
    <row r="156" spans="1:7" s="10" customFormat="1" ht="11.25" customHeight="1">
      <c r="A156" s="181" t="s">
        <v>150</v>
      </c>
      <c r="B156" s="181">
        <v>36</v>
      </c>
      <c r="C156" s="181" t="str">
        <f>IF(入力表!BX49="","@",入力表!BX49)</f>
        <v>@</v>
      </c>
      <c r="D156" s="181">
        <f>COUNTIF($C$121:C156,C156)</f>
        <v>36</v>
      </c>
      <c r="E156" s="181" t="str">
        <f t="shared" si="5"/>
        <v>@36</v>
      </c>
      <c r="F156" s="181" t="str">
        <f t="shared" si="4"/>
        <v/>
      </c>
      <c r="G156" s="181" t="e">
        <f>#REF!</f>
        <v>#REF!</v>
      </c>
    </row>
    <row r="157" spans="1:7" s="10" customFormat="1" ht="11.25" customHeight="1">
      <c r="A157" s="181" t="s">
        <v>150</v>
      </c>
      <c r="B157" s="181">
        <v>37</v>
      </c>
      <c r="C157" s="181" t="str">
        <f>IF(入力表!BX50="","@",入力表!BX50)</f>
        <v>@</v>
      </c>
      <c r="D157" s="181">
        <f>COUNTIF($C$121:C157,C157)</f>
        <v>37</v>
      </c>
      <c r="E157" s="181" t="str">
        <f t="shared" si="5"/>
        <v>@37</v>
      </c>
      <c r="F157" s="181" t="str">
        <f t="shared" si="4"/>
        <v/>
      </c>
      <c r="G157" s="181" t="e">
        <f>#REF!</f>
        <v>#REF!</v>
      </c>
    </row>
    <row r="158" spans="1:7" s="10" customFormat="1" ht="11.25" customHeight="1">
      <c r="A158" s="181" t="s">
        <v>150</v>
      </c>
      <c r="B158" s="181">
        <v>38</v>
      </c>
      <c r="C158" s="181" t="str">
        <f>IF(入力表!BX51="","@",入力表!BX51)</f>
        <v>@</v>
      </c>
      <c r="D158" s="181">
        <f>COUNTIF($C$121:C158,C158)</f>
        <v>38</v>
      </c>
      <c r="E158" s="181" t="str">
        <f t="shared" si="5"/>
        <v>@38</v>
      </c>
      <c r="F158" s="181" t="str">
        <f t="shared" si="4"/>
        <v/>
      </c>
      <c r="G158" s="181" t="e">
        <f>#REF!</f>
        <v>#REF!</v>
      </c>
    </row>
    <row r="159" spans="1:7" s="10" customFormat="1" ht="11.25" customHeight="1">
      <c r="A159" s="181" t="s">
        <v>150</v>
      </c>
      <c r="B159" s="181">
        <v>39</v>
      </c>
      <c r="C159" s="181" t="str">
        <f>IF(入力表!BX52="","@",入力表!BX52)</f>
        <v>@</v>
      </c>
      <c r="D159" s="181">
        <f>COUNTIF($C$121:C159,C159)</f>
        <v>39</v>
      </c>
      <c r="E159" s="181" t="str">
        <f t="shared" si="5"/>
        <v>@39</v>
      </c>
      <c r="F159" s="181" t="str">
        <f t="shared" si="4"/>
        <v/>
      </c>
      <c r="G159" s="181" t="e">
        <f>#REF!</f>
        <v>#REF!</v>
      </c>
    </row>
    <row r="160" spans="1:7" s="10" customFormat="1" ht="11.25" customHeight="1">
      <c r="A160" s="181" t="s">
        <v>150</v>
      </c>
      <c r="B160" s="181">
        <v>40</v>
      </c>
      <c r="C160" s="181" t="str">
        <f>IF(入力表!BX53="","@",入力表!BX53)</f>
        <v>@</v>
      </c>
      <c r="D160" s="181">
        <f>COUNTIF($C$121:C160,C160)</f>
        <v>40</v>
      </c>
      <c r="E160" s="181" t="str">
        <f t="shared" si="5"/>
        <v>@40</v>
      </c>
      <c r="F160" s="181" t="str">
        <f t="shared" si="4"/>
        <v/>
      </c>
      <c r="G160" s="181" t="e">
        <f>#REF!</f>
        <v>#REF!</v>
      </c>
    </row>
    <row r="161" spans="1:7" s="10" customFormat="1" ht="11.25" customHeight="1">
      <c r="A161" s="181" t="s">
        <v>151</v>
      </c>
      <c r="B161" s="181">
        <v>1</v>
      </c>
      <c r="C161" s="181" t="str">
        <f>IF(入力表!CA14="","@",入力表!CA14)</f>
        <v>@</v>
      </c>
      <c r="D161" s="181">
        <f>COUNTIF($C$161:C161,C161)</f>
        <v>1</v>
      </c>
      <c r="E161" s="181" t="str">
        <f t="shared" si="5"/>
        <v>@1</v>
      </c>
      <c r="F161" s="181" t="str">
        <f>F1</f>
        <v/>
      </c>
      <c r="G161" s="181" t="e">
        <f>#REF!</f>
        <v>#REF!</v>
      </c>
    </row>
    <row r="162" spans="1:7" s="10" customFormat="1" ht="11.25" customHeight="1">
      <c r="A162" s="181" t="s">
        <v>151</v>
      </c>
      <c r="B162" s="181">
        <v>2</v>
      </c>
      <c r="C162" s="181" t="str">
        <f>IF(入力表!CA15="","@",入力表!CA15)</f>
        <v>@</v>
      </c>
      <c r="D162" s="181">
        <f>COUNTIF($C$161:C162,C162)</f>
        <v>2</v>
      </c>
      <c r="E162" s="181" t="str">
        <f t="shared" si="5"/>
        <v>@2</v>
      </c>
      <c r="F162" s="181" t="str">
        <f t="shared" ref="F162:F200" si="6">F2</f>
        <v/>
      </c>
      <c r="G162" s="181" t="e">
        <f>#REF!</f>
        <v>#REF!</v>
      </c>
    </row>
    <row r="163" spans="1:7" s="10" customFormat="1" ht="11.25" customHeight="1">
      <c r="A163" s="181" t="s">
        <v>151</v>
      </c>
      <c r="B163" s="181">
        <v>3</v>
      </c>
      <c r="C163" s="181" t="str">
        <f>IF(入力表!CA16="","@",入力表!CA16)</f>
        <v>@</v>
      </c>
      <c r="D163" s="181">
        <f>COUNTIF($C$161:C163,C163)</f>
        <v>3</v>
      </c>
      <c r="E163" s="181" t="str">
        <f t="shared" si="5"/>
        <v>@3</v>
      </c>
      <c r="F163" s="181" t="str">
        <f t="shared" si="6"/>
        <v/>
      </c>
      <c r="G163" s="181" t="e">
        <f>#REF!</f>
        <v>#REF!</v>
      </c>
    </row>
    <row r="164" spans="1:7" s="10" customFormat="1" ht="11.25" customHeight="1">
      <c r="A164" s="181" t="s">
        <v>151</v>
      </c>
      <c r="B164" s="181">
        <v>4</v>
      </c>
      <c r="C164" s="181" t="str">
        <f>IF(入力表!CA17="","@",入力表!CA17)</f>
        <v>@</v>
      </c>
      <c r="D164" s="181">
        <f>COUNTIF($C$161:C164,C164)</f>
        <v>4</v>
      </c>
      <c r="E164" s="181" t="str">
        <f t="shared" si="5"/>
        <v>@4</v>
      </c>
      <c r="F164" s="181" t="str">
        <f t="shared" si="6"/>
        <v/>
      </c>
      <c r="G164" s="181" t="e">
        <f>#REF!</f>
        <v>#REF!</v>
      </c>
    </row>
    <row r="165" spans="1:7" s="10" customFormat="1" ht="11.25" customHeight="1">
      <c r="A165" s="181" t="s">
        <v>151</v>
      </c>
      <c r="B165" s="181">
        <v>5</v>
      </c>
      <c r="C165" s="181" t="str">
        <f>IF(入力表!CA18="","@",入力表!CA18)</f>
        <v>@</v>
      </c>
      <c r="D165" s="181">
        <f>COUNTIF($C$161:C165,C165)</f>
        <v>5</v>
      </c>
      <c r="E165" s="181" t="str">
        <f t="shared" si="5"/>
        <v>@5</v>
      </c>
      <c r="F165" s="181" t="str">
        <f t="shared" si="6"/>
        <v/>
      </c>
      <c r="G165" s="181" t="e">
        <f>#REF!</f>
        <v>#REF!</v>
      </c>
    </row>
    <row r="166" spans="1:7" s="10" customFormat="1" ht="11.25" customHeight="1">
      <c r="A166" s="181" t="s">
        <v>151</v>
      </c>
      <c r="B166" s="181">
        <v>6</v>
      </c>
      <c r="C166" s="181" t="str">
        <f>IF(入力表!CA19="","@",入力表!CA19)</f>
        <v>@</v>
      </c>
      <c r="D166" s="181">
        <f>COUNTIF($C$161:C166,C166)</f>
        <v>6</v>
      </c>
      <c r="E166" s="181" t="str">
        <f t="shared" si="5"/>
        <v>@6</v>
      </c>
      <c r="F166" s="181" t="str">
        <f t="shared" si="6"/>
        <v/>
      </c>
      <c r="G166" s="181" t="e">
        <f>#REF!</f>
        <v>#REF!</v>
      </c>
    </row>
    <row r="167" spans="1:7" s="10" customFormat="1" ht="11.25" customHeight="1">
      <c r="A167" s="181" t="s">
        <v>151</v>
      </c>
      <c r="B167" s="181">
        <v>7</v>
      </c>
      <c r="C167" s="181" t="str">
        <f>IF(入力表!CA20="","@",入力表!CA20)</f>
        <v>@</v>
      </c>
      <c r="D167" s="181">
        <f>COUNTIF($C$161:C167,C167)</f>
        <v>7</v>
      </c>
      <c r="E167" s="181" t="str">
        <f t="shared" si="5"/>
        <v>@7</v>
      </c>
      <c r="F167" s="181" t="str">
        <f t="shared" si="6"/>
        <v/>
      </c>
      <c r="G167" s="181" t="e">
        <f>#REF!</f>
        <v>#REF!</v>
      </c>
    </row>
    <row r="168" spans="1:7" s="10" customFormat="1" ht="11.25" customHeight="1">
      <c r="A168" s="181" t="s">
        <v>151</v>
      </c>
      <c r="B168" s="181">
        <v>8</v>
      </c>
      <c r="C168" s="181" t="str">
        <f>IF(入力表!CA21="","@",入力表!CA21)</f>
        <v>@</v>
      </c>
      <c r="D168" s="181">
        <f>COUNTIF($C$161:C168,C168)</f>
        <v>8</v>
      </c>
      <c r="E168" s="181" t="str">
        <f t="shared" si="5"/>
        <v>@8</v>
      </c>
      <c r="F168" s="181" t="str">
        <f t="shared" si="6"/>
        <v/>
      </c>
      <c r="G168" s="181" t="e">
        <f>#REF!</f>
        <v>#REF!</v>
      </c>
    </row>
    <row r="169" spans="1:7" s="10" customFormat="1" ht="11.25" customHeight="1">
      <c r="A169" s="181" t="s">
        <v>151</v>
      </c>
      <c r="B169" s="181">
        <v>9</v>
      </c>
      <c r="C169" s="181" t="str">
        <f>IF(入力表!CA22="","@",入力表!CA22)</f>
        <v>@</v>
      </c>
      <c r="D169" s="181">
        <f>COUNTIF($C$161:C169,C169)</f>
        <v>9</v>
      </c>
      <c r="E169" s="181" t="str">
        <f t="shared" si="5"/>
        <v>@9</v>
      </c>
      <c r="F169" s="181" t="str">
        <f t="shared" si="6"/>
        <v/>
      </c>
      <c r="G169" s="181" t="e">
        <f>#REF!</f>
        <v>#REF!</v>
      </c>
    </row>
    <row r="170" spans="1:7" s="10" customFormat="1" ht="11.25" customHeight="1">
      <c r="A170" s="181" t="s">
        <v>151</v>
      </c>
      <c r="B170" s="181">
        <v>10</v>
      </c>
      <c r="C170" s="181" t="str">
        <f>IF(入力表!CA23="","@",入力表!CA23)</f>
        <v>@</v>
      </c>
      <c r="D170" s="181">
        <f>COUNTIF($C$161:C170,C170)</f>
        <v>10</v>
      </c>
      <c r="E170" s="181" t="str">
        <f t="shared" si="5"/>
        <v>@10</v>
      </c>
      <c r="F170" s="181" t="str">
        <f t="shared" si="6"/>
        <v/>
      </c>
      <c r="G170" s="181" t="e">
        <f>#REF!</f>
        <v>#REF!</v>
      </c>
    </row>
    <row r="171" spans="1:7" s="10" customFormat="1" ht="11.25" customHeight="1">
      <c r="A171" s="181" t="s">
        <v>151</v>
      </c>
      <c r="B171" s="181">
        <v>11</v>
      </c>
      <c r="C171" s="181" t="str">
        <f>IF(入力表!CA24="","@",入力表!CA24)</f>
        <v>@</v>
      </c>
      <c r="D171" s="181">
        <f>COUNTIF($C$161:C171,C171)</f>
        <v>11</v>
      </c>
      <c r="E171" s="181" t="str">
        <f t="shared" si="5"/>
        <v>@11</v>
      </c>
      <c r="F171" s="181" t="str">
        <f t="shared" si="6"/>
        <v/>
      </c>
      <c r="G171" s="181" t="e">
        <f>#REF!</f>
        <v>#REF!</v>
      </c>
    </row>
    <row r="172" spans="1:7" s="10" customFormat="1" ht="11.25" customHeight="1">
      <c r="A172" s="181" t="s">
        <v>151</v>
      </c>
      <c r="B172" s="181">
        <v>12</v>
      </c>
      <c r="C172" s="181" t="str">
        <f>IF(入力表!CA25="","@",入力表!CA25)</f>
        <v>@</v>
      </c>
      <c r="D172" s="181">
        <f>COUNTIF($C$161:C172,C172)</f>
        <v>12</v>
      </c>
      <c r="E172" s="181" t="str">
        <f t="shared" si="5"/>
        <v>@12</v>
      </c>
      <c r="F172" s="181" t="str">
        <f t="shared" si="6"/>
        <v/>
      </c>
      <c r="G172" s="181" t="e">
        <f>#REF!</f>
        <v>#REF!</v>
      </c>
    </row>
    <row r="173" spans="1:7" s="10" customFormat="1" ht="11.25" customHeight="1">
      <c r="A173" s="181" t="s">
        <v>151</v>
      </c>
      <c r="B173" s="181">
        <v>13</v>
      </c>
      <c r="C173" s="181" t="str">
        <f>IF(入力表!CA26="","@",入力表!CA26)</f>
        <v>@</v>
      </c>
      <c r="D173" s="181">
        <f>COUNTIF($C$161:C173,C173)</f>
        <v>13</v>
      </c>
      <c r="E173" s="181" t="str">
        <f t="shared" si="5"/>
        <v>@13</v>
      </c>
      <c r="F173" s="181" t="str">
        <f t="shared" si="6"/>
        <v/>
      </c>
      <c r="G173" s="181" t="e">
        <f>#REF!</f>
        <v>#REF!</v>
      </c>
    </row>
    <row r="174" spans="1:7" s="10" customFormat="1" ht="11.25" customHeight="1">
      <c r="A174" s="181" t="s">
        <v>151</v>
      </c>
      <c r="B174" s="181">
        <v>14</v>
      </c>
      <c r="C174" s="181" t="str">
        <f>IF(入力表!CA27="","@",入力表!CA27)</f>
        <v>@</v>
      </c>
      <c r="D174" s="181">
        <f>COUNTIF($C$161:C174,C174)</f>
        <v>14</v>
      </c>
      <c r="E174" s="181" t="str">
        <f t="shared" si="5"/>
        <v>@14</v>
      </c>
      <c r="F174" s="181" t="str">
        <f t="shared" si="6"/>
        <v/>
      </c>
      <c r="G174" s="181" t="e">
        <f>#REF!</f>
        <v>#REF!</v>
      </c>
    </row>
    <row r="175" spans="1:7" s="10" customFormat="1" ht="11.25" customHeight="1">
      <c r="A175" s="181" t="s">
        <v>151</v>
      </c>
      <c r="B175" s="181">
        <v>15</v>
      </c>
      <c r="C175" s="181" t="str">
        <f>IF(入力表!CA28="","@",入力表!CA28)</f>
        <v>@</v>
      </c>
      <c r="D175" s="181">
        <f>COUNTIF($C$161:C175,C175)</f>
        <v>15</v>
      </c>
      <c r="E175" s="181" t="str">
        <f t="shared" si="5"/>
        <v>@15</v>
      </c>
      <c r="F175" s="181" t="str">
        <f t="shared" si="6"/>
        <v/>
      </c>
      <c r="G175" s="181" t="e">
        <f>#REF!</f>
        <v>#REF!</v>
      </c>
    </row>
    <row r="176" spans="1:7" s="10" customFormat="1" ht="11.25" customHeight="1">
      <c r="A176" s="181" t="s">
        <v>151</v>
      </c>
      <c r="B176" s="181">
        <v>16</v>
      </c>
      <c r="C176" s="181" t="str">
        <f>IF(入力表!CA29="","@",入力表!CA29)</f>
        <v>@</v>
      </c>
      <c r="D176" s="181">
        <f>COUNTIF($C$161:C176,C176)</f>
        <v>16</v>
      </c>
      <c r="E176" s="181" t="str">
        <f t="shared" si="5"/>
        <v>@16</v>
      </c>
      <c r="F176" s="181" t="str">
        <f t="shared" si="6"/>
        <v/>
      </c>
      <c r="G176" s="181" t="e">
        <f>#REF!</f>
        <v>#REF!</v>
      </c>
    </row>
    <row r="177" spans="1:7" s="10" customFormat="1" ht="11.25" customHeight="1">
      <c r="A177" s="181" t="s">
        <v>151</v>
      </c>
      <c r="B177" s="181">
        <v>17</v>
      </c>
      <c r="C177" s="181" t="str">
        <f>IF(入力表!CA30="","@",入力表!CA30)</f>
        <v>@</v>
      </c>
      <c r="D177" s="181">
        <f>COUNTIF($C$161:C177,C177)</f>
        <v>17</v>
      </c>
      <c r="E177" s="181" t="str">
        <f t="shared" si="5"/>
        <v>@17</v>
      </c>
      <c r="F177" s="181" t="str">
        <f t="shared" si="6"/>
        <v/>
      </c>
      <c r="G177" s="181" t="e">
        <f>#REF!</f>
        <v>#REF!</v>
      </c>
    </row>
    <row r="178" spans="1:7" s="10" customFormat="1" ht="11.25" customHeight="1">
      <c r="A178" s="181" t="s">
        <v>151</v>
      </c>
      <c r="B178" s="181">
        <v>18</v>
      </c>
      <c r="C178" s="181" t="str">
        <f>IF(入力表!CA31="","@",入力表!CA31)</f>
        <v>@</v>
      </c>
      <c r="D178" s="181">
        <f>COUNTIF($C$161:C178,C178)</f>
        <v>18</v>
      </c>
      <c r="E178" s="181" t="str">
        <f t="shared" si="5"/>
        <v>@18</v>
      </c>
      <c r="F178" s="181" t="str">
        <f t="shared" si="6"/>
        <v/>
      </c>
      <c r="G178" s="181" t="e">
        <f>#REF!</f>
        <v>#REF!</v>
      </c>
    </row>
    <row r="179" spans="1:7" s="10" customFormat="1" ht="11.25" customHeight="1">
      <c r="A179" s="181" t="s">
        <v>151</v>
      </c>
      <c r="B179" s="181">
        <v>19</v>
      </c>
      <c r="C179" s="181" t="str">
        <f>IF(入力表!CA32="","@",入力表!CA32)</f>
        <v>@</v>
      </c>
      <c r="D179" s="181">
        <f>COUNTIF($C$161:C179,C179)</f>
        <v>19</v>
      </c>
      <c r="E179" s="181" t="str">
        <f t="shared" si="5"/>
        <v>@19</v>
      </c>
      <c r="F179" s="181" t="str">
        <f t="shared" si="6"/>
        <v/>
      </c>
      <c r="G179" s="181" t="e">
        <f>#REF!</f>
        <v>#REF!</v>
      </c>
    </row>
    <row r="180" spans="1:7" s="10" customFormat="1" ht="11.25" customHeight="1">
      <c r="A180" s="181" t="s">
        <v>151</v>
      </c>
      <c r="B180" s="181">
        <v>20</v>
      </c>
      <c r="C180" s="181" t="str">
        <f>IF(入力表!CA33="","@",入力表!CA33)</f>
        <v>@</v>
      </c>
      <c r="D180" s="181">
        <f>COUNTIF($C$161:C180,C180)</f>
        <v>20</v>
      </c>
      <c r="E180" s="181" t="str">
        <f t="shared" si="5"/>
        <v>@20</v>
      </c>
      <c r="F180" s="181" t="str">
        <f t="shared" si="6"/>
        <v/>
      </c>
      <c r="G180" s="181" t="e">
        <f>#REF!</f>
        <v>#REF!</v>
      </c>
    </row>
    <row r="181" spans="1:7" s="10" customFormat="1" ht="11.25" customHeight="1">
      <c r="A181" s="181" t="s">
        <v>151</v>
      </c>
      <c r="B181" s="181">
        <v>21</v>
      </c>
      <c r="C181" s="181" t="str">
        <f>IF(入力表!CA34="","@",入力表!CA34)</f>
        <v>@</v>
      </c>
      <c r="D181" s="181">
        <f>COUNTIF($C$161:C181,C181)</f>
        <v>21</v>
      </c>
      <c r="E181" s="181" t="str">
        <f t="shared" si="5"/>
        <v>@21</v>
      </c>
      <c r="F181" s="181" t="str">
        <f t="shared" si="6"/>
        <v/>
      </c>
      <c r="G181" s="181" t="e">
        <f>#REF!</f>
        <v>#REF!</v>
      </c>
    </row>
    <row r="182" spans="1:7" s="10" customFormat="1" ht="11.25" customHeight="1">
      <c r="A182" s="181" t="s">
        <v>151</v>
      </c>
      <c r="B182" s="181">
        <v>22</v>
      </c>
      <c r="C182" s="181" t="str">
        <f>IF(入力表!CA35="","@",入力表!CA35)</f>
        <v>@</v>
      </c>
      <c r="D182" s="181">
        <f>COUNTIF($C$161:C182,C182)</f>
        <v>22</v>
      </c>
      <c r="E182" s="181" t="str">
        <f t="shared" si="5"/>
        <v>@22</v>
      </c>
      <c r="F182" s="181" t="str">
        <f t="shared" si="6"/>
        <v/>
      </c>
      <c r="G182" s="181" t="e">
        <f>#REF!</f>
        <v>#REF!</v>
      </c>
    </row>
    <row r="183" spans="1:7" s="10" customFormat="1" ht="11.25" customHeight="1">
      <c r="A183" s="181" t="s">
        <v>151</v>
      </c>
      <c r="B183" s="181">
        <v>23</v>
      </c>
      <c r="C183" s="181" t="str">
        <f>IF(入力表!CA36="","@",入力表!CA36)</f>
        <v>@</v>
      </c>
      <c r="D183" s="181">
        <f>COUNTIF($C$161:C183,C183)</f>
        <v>23</v>
      </c>
      <c r="E183" s="181" t="str">
        <f t="shared" si="5"/>
        <v>@23</v>
      </c>
      <c r="F183" s="181" t="str">
        <f t="shared" si="6"/>
        <v/>
      </c>
      <c r="G183" s="181" t="e">
        <f>#REF!</f>
        <v>#REF!</v>
      </c>
    </row>
    <row r="184" spans="1:7" s="10" customFormat="1" ht="11.25" customHeight="1">
      <c r="A184" s="181" t="s">
        <v>151</v>
      </c>
      <c r="B184" s="181">
        <v>24</v>
      </c>
      <c r="C184" s="181" t="str">
        <f>IF(入力表!CA37="","@",入力表!CA37)</f>
        <v>@</v>
      </c>
      <c r="D184" s="181">
        <f>COUNTIF($C$161:C184,C184)</f>
        <v>24</v>
      </c>
      <c r="E184" s="181" t="str">
        <f t="shared" si="5"/>
        <v>@24</v>
      </c>
      <c r="F184" s="181" t="str">
        <f t="shared" si="6"/>
        <v/>
      </c>
      <c r="G184" s="181" t="e">
        <f>#REF!</f>
        <v>#REF!</v>
      </c>
    </row>
    <row r="185" spans="1:7" s="10" customFormat="1" ht="11.25" customHeight="1">
      <c r="A185" s="181" t="s">
        <v>151</v>
      </c>
      <c r="B185" s="181">
        <v>25</v>
      </c>
      <c r="C185" s="181" t="str">
        <f>IF(入力表!CA38="","@",入力表!CA38)</f>
        <v>@</v>
      </c>
      <c r="D185" s="181">
        <f>COUNTIF($C$161:C185,C185)</f>
        <v>25</v>
      </c>
      <c r="E185" s="181" t="str">
        <f t="shared" si="5"/>
        <v>@25</v>
      </c>
      <c r="F185" s="181" t="str">
        <f t="shared" si="6"/>
        <v/>
      </c>
      <c r="G185" s="181" t="e">
        <f>#REF!</f>
        <v>#REF!</v>
      </c>
    </row>
    <row r="186" spans="1:7" s="10" customFormat="1" ht="11.25" customHeight="1">
      <c r="A186" s="181" t="s">
        <v>151</v>
      </c>
      <c r="B186" s="181">
        <v>26</v>
      </c>
      <c r="C186" s="181" t="str">
        <f>IF(入力表!CA39="","@",入力表!CA39)</f>
        <v>@</v>
      </c>
      <c r="D186" s="181">
        <f>COUNTIF($C$161:C186,C186)</f>
        <v>26</v>
      </c>
      <c r="E186" s="181" t="str">
        <f t="shared" si="5"/>
        <v>@26</v>
      </c>
      <c r="F186" s="181" t="str">
        <f t="shared" si="6"/>
        <v/>
      </c>
      <c r="G186" s="181" t="e">
        <f>#REF!</f>
        <v>#REF!</v>
      </c>
    </row>
    <row r="187" spans="1:7" s="10" customFormat="1" ht="11.25" customHeight="1">
      <c r="A187" s="181" t="s">
        <v>151</v>
      </c>
      <c r="B187" s="181">
        <v>27</v>
      </c>
      <c r="C187" s="181" t="str">
        <f>IF(入力表!CA40="","@",入力表!CA40)</f>
        <v>@</v>
      </c>
      <c r="D187" s="181">
        <f>COUNTIF($C$161:C187,C187)</f>
        <v>27</v>
      </c>
      <c r="E187" s="181" t="str">
        <f t="shared" si="5"/>
        <v>@27</v>
      </c>
      <c r="F187" s="181" t="str">
        <f t="shared" si="6"/>
        <v/>
      </c>
      <c r="G187" s="181" t="e">
        <f>#REF!</f>
        <v>#REF!</v>
      </c>
    </row>
    <row r="188" spans="1:7" s="10" customFormat="1" ht="11.25" customHeight="1">
      <c r="A188" s="181" t="s">
        <v>151</v>
      </c>
      <c r="B188" s="181">
        <v>28</v>
      </c>
      <c r="C188" s="181" t="str">
        <f>IF(入力表!CA41="","@",入力表!CA41)</f>
        <v>@</v>
      </c>
      <c r="D188" s="181">
        <f>COUNTIF($C$161:C188,C188)</f>
        <v>28</v>
      </c>
      <c r="E188" s="181" t="str">
        <f t="shared" si="5"/>
        <v>@28</v>
      </c>
      <c r="F188" s="181" t="str">
        <f t="shared" si="6"/>
        <v/>
      </c>
      <c r="G188" s="181" t="e">
        <f>#REF!</f>
        <v>#REF!</v>
      </c>
    </row>
    <row r="189" spans="1:7" s="10" customFormat="1" ht="11.25" customHeight="1">
      <c r="A189" s="181" t="s">
        <v>151</v>
      </c>
      <c r="B189" s="181">
        <v>29</v>
      </c>
      <c r="C189" s="181" t="str">
        <f>IF(入力表!CA42="","@",入力表!CA42)</f>
        <v>@</v>
      </c>
      <c r="D189" s="181">
        <f>COUNTIF($C$161:C189,C189)</f>
        <v>29</v>
      </c>
      <c r="E189" s="181" t="str">
        <f t="shared" si="5"/>
        <v>@29</v>
      </c>
      <c r="F189" s="181" t="str">
        <f t="shared" si="6"/>
        <v/>
      </c>
      <c r="G189" s="181" t="e">
        <f>#REF!</f>
        <v>#REF!</v>
      </c>
    </row>
    <row r="190" spans="1:7" s="10" customFormat="1" ht="11.25" customHeight="1">
      <c r="A190" s="181" t="s">
        <v>151</v>
      </c>
      <c r="B190" s="181">
        <v>30</v>
      </c>
      <c r="C190" s="181" t="str">
        <f>IF(入力表!CA43="","@",入力表!CA43)</f>
        <v>@</v>
      </c>
      <c r="D190" s="181">
        <f>COUNTIF($C$161:C190,C190)</f>
        <v>30</v>
      </c>
      <c r="E190" s="181" t="str">
        <f t="shared" si="5"/>
        <v>@30</v>
      </c>
      <c r="F190" s="181" t="str">
        <f t="shared" si="6"/>
        <v/>
      </c>
      <c r="G190" s="181" t="e">
        <f>#REF!</f>
        <v>#REF!</v>
      </c>
    </row>
    <row r="191" spans="1:7" s="10" customFormat="1" ht="11.25" customHeight="1">
      <c r="A191" s="181" t="s">
        <v>151</v>
      </c>
      <c r="B191" s="181">
        <v>31</v>
      </c>
      <c r="C191" s="181" t="str">
        <f>IF(入力表!CA44="","@",入力表!CA44)</f>
        <v>@</v>
      </c>
      <c r="D191" s="181">
        <f>COUNTIF($C$161:C191,C191)</f>
        <v>31</v>
      </c>
      <c r="E191" s="181" t="str">
        <f t="shared" si="5"/>
        <v>@31</v>
      </c>
      <c r="F191" s="181" t="str">
        <f t="shared" si="6"/>
        <v/>
      </c>
      <c r="G191" s="181" t="e">
        <f>#REF!</f>
        <v>#REF!</v>
      </c>
    </row>
    <row r="192" spans="1:7" s="10" customFormat="1" ht="11.25" customHeight="1">
      <c r="A192" s="181" t="s">
        <v>151</v>
      </c>
      <c r="B192" s="181">
        <v>32</v>
      </c>
      <c r="C192" s="181" t="str">
        <f>IF(入力表!CA45="","@",入力表!CA45)</f>
        <v>@</v>
      </c>
      <c r="D192" s="181">
        <f>COUNTIF($C$161:C192,C192)</f>
        <v>32</v>
      </c>
      <c r="E192" s="181" t="str">
        <f t="shared" si="5"/>
        <v>@32</v>
      </c>
      <c r="F192" s="181" t="str">
        <f t="shared" si="6"/>
        <v/>
      </c>
      <c r="G192" s="181" t="e">
        <f>#REF!</f>
        <v>#REF!</v>
      </c>
    </row>
    <row r="193" spans="1:7" s="10" customFormat="1" ht="11.25" customHeight="1">
      <c r="A193" s="181" t="s">
        <v>151</v>
      </c>
      <c r="B193" s="181">
        <v>33</v>
      </c>
      <c r="C193" s="181" t="str">
        <f>IF(入力表!CA46="","@",入力表!CA46)</f>
        <v>@</v>
      </c>
      <c r="D193" s="181">
        <f>COUNTIF($C$161:C193,C193)</f>
        <v>33</v>
      </c>
      <c r="E193" s="181" t="str">
        <f t="shared" si="5"/>
        <v>@33</v>
      </c>
      <c r="F193" s="181" t="str">
        <f t="shared" si="6"/>
        <v/>
      </c>
      <c r="G193" s="181" t="e">
        <f>#REF!</f>
        <v>#REF!</v>
      </c>
    </row>
    <row r="194" spans="1:7" s="10" customFormat="1" ht="11.25" customHeight="1">
      <c r="A194" s="181" t="s">
        <v>151</v>
      </c>
      <c r="B194" s="181">
        <v>34</v>
      </c>
      <c r="C194" s="181" t="str">
        <f>IF(入力表!CA47="","@",入力表!CA47)</f>
        <v>@</v>
      </c>
      <c r="D194" s="181">
        <f>COUNTIF($C$161:C194,C194)</f>
        <v>34</v>
      </c>
      <c r="E194" s="181" t="str">
        <f t="shared" ref="E194:E200" si="7">C194&amp;D194</f>
        <v>@34</v>
      </c>
      <c r="F194" s="181" t="str">
        <f t="shared" si="6"/>
        <v/>
      </c>
      <c r="G194" s="181" t="e">
        <f>#REF!</f>
        <v>#REF!</v>
      </c>
    </row>
    <row r="195" spans="1:7" s="10" customFormat="1" ht="11.25" customHeight="1">
      <c r="A195" s="181" t="s">
        <v>151</v>
      </c>
      <c r="B195" s="181">
        <v>35</v>
      </c>
      <c r="C195" s="181" t="str">
        <f>IF(入力表!CA48="","@",入力表!CA48)</f>
        <v>@</v>
      </c>
      <c r="D195" s="181">
        <f>COUNTIF($C$161:C195,C195)</f>
        <v>35</v>
      </c>
      <c r="E195" s="181" t="str">
        <f t="shared" si="7"/>
        <v>@35</v>
      </c>
      <c r="F195" s="181" t="str">
        <f t="shared" si="6"/>
        <v/>
      </c>
      <c r="G195" s="181" t="e">
        <f>#REF!</f>
        <v>#REF!</v>
      </c>
    </row>
    <row r="196" spans="1:7" s="10" customFormat="1" ht="11.25" customHeight="1">
      <c r="A196" s="181" t="s">
        <v>151</v>
      </c>
      <c r="B196" s="181">
        <v>36</v>
      </c>
      <c r="C196" s="181" t="str">
        <f>IF(入力表!CA49="","@",入力表!CA49)</f>
        <v>@</v>
      </c>
      <c r="D196" s="181">
        <f>COUNTIF($C$161:C196,C196)</f>
        <v>36</v>
      </c>
      <c r="E196" s="181" t="str">
        <f t="shared" si="7"/>
        <v>@36</v>
      </c>
      <c r="F196" s="181" t="str">
        <f t="shared" si="6"/>
        <v/>
      </c>
      <c r="G196" s="181" t="e">
        <f>#REF!</f>
        <v>#REF!</v>
      </c>
    </row>
    <row r="197" spans="1:7" s="10" customFormat="1" ht="11.25" customHeight="1">
      <c r="A197" s="181" t="s">
        <v>151</v>
      </c>
      <c r="B197" s="181">
        <v>37</v>
      </c>
      <c r="C197" s="181" t="str">
        <f>IF(入力表!CA50="","@",入力表!CA50)</f>
        <v>@</v>
      </c>
      <c r="D197" s="181">
        <f>COUNTIF($C$161:C197,C197)</f>
        <v>37</v>
      </c>
      <c r="E197" s="181" t="str">
        <f t="shared" si="7"/>
        <v>@37</v>
      </c>
      <c r="F197" s="181" t="str">
        <f t="shared" si="6"/>
        <v/>
      </c>
      <c r="G197" s="181" t="e">
        <f>#REF!</f>
        <v>#REF!</v>
      </c>
    </row>
    <row r="198" spans="1:7" s="10" customFormat="1" ht="11.25" customHeight="1">
      <c r="A198" s="181" t="s">
        <v>151</v>
      </c>
      <c r="B198" s="181">
        <v>38</v>
      </c>
      <c r="C198" s="181" t="str">
        <f>IF(入力表!CA51="","@",入力表!CA51)</f>
        <v>@</v>
      </c>
      <c r="D198" s="181">
        <f>COUNTIF($C$161:C198,C198)</f>
        <v>38</v>
      </c>
      <c r="E198" s="181" t="str">
        <f t="shared" si="7"/>
        <v>@38</v>
      </c>
      <c r="F198" s="181" t="str">
        <f t="shared" si="6"/>
        <v/>
      </c>
      <c r="G198" s="181" t="e">
        <f>#REF!</f>
        <v>#REF!</v>
      </c>
    </row>
    <row r="199" spans="1:7" s="10" customFormat="1" ht="11.25" customHeight="1">
      <c r="A199" s="181" t="s">
        <v>151</v>
      </c>
      <c r="B199" s="181">
        <v>39</v>
      </c>
      <c r="C199" s="181" t="str">
        <f>IF(入力表!CA52="","@",入力表!CA52)</f>
        <v>@</v>
      </c>
      <c r="D199" s="181">
        <f>COUNTIF($C$161:C199,C199)</f>
        <v>39</v>
      </c>
      <c r="E199" s="181" t="str">
        <f t="shared" si="7"/>
        <v>@39</v>
      </c>
      <c r="F199" s="181" t="str">
        <f t="shared" si="6"/>
        <v/>
      </c>
      <c r="G199" s="181" t="e">
        <f>#REF!</f>
        <v>#REF!</v>
      </c>
    </row>
    <row r="200" spans="1:7" s="10" customFormat="1" ht="11.25" customHeight="1">
      <c r="A200" s="181" t="s">
        <v>151</v>
      </c>
      <c r="B200" s="181">
        <v>40</v>
      </c>
      <c r="C200" s="181" t="str">
        <f>IF(入力表!CA53="","@",入力表!CA53)</f>
        <v>@</v>
      </c>
      <c r="D200" s="181">
        <f>COUNTIF($C$161:C200,C200)</f>
        <v>40</v>
      </c>
      <c r="E200" s="181" t="str">
        <f t="shared" si="7"/>
        <v>@40</v>
      </c>
      <c r="F200" s="181" t="str">
        <f t="shared" si="6"/>
        <v/>
      </c>
      <c r="G200" s="181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BA65537"/>
  <sheetViews>
    <sheetView zoomScaleNormal="100" zoomScaleSheetLayoutView="85" workbookViewId="0">
      <selection activeCell="J22" sqref="J22"/>
    </sheetView>
  </sheetViews>
  <sheetFormatPr defaultColWidth="0" defaultRowHeight="13.2" zeroHeight="1"/>
  <cols>
    <col min="1" max="2" width="3.77734375" style="2" bestFit="1" customWidth="1"/>
    <col min="3" max="3" width="4.33203125" style="2" bestFit="1" customWidth="1"/>
    <col min="4" max="4" width="7" style="2" bestFit="1" customWidth="1"/>
    <col min="5" max="5" width="7.88671875" style="5" bestFit="1" customWidth="1"/>
    <col min="6" max="6" width="5.21875" style="5" customWidth="1"/>
    <col min="7" max="7" width="7" style="5" customWidth="1"/>
    <col min="8" max="8" width="7.88671875" style="2" customWidth="1"/>
    <col min="9" max="9" width="4" style="2" customWidth="1"/>
    <col min="10" max="10" width="10.88671875" style="2" customWidth="1"/>
    <col min="11" max="11" width="6.88671875" style="2" bestFit="1" customWidth="1"/>
    <col min="12" max="12" width="10.88671875" style="2" customWidth="1"/>
    <col min="13" max="13" width="6.88671875" style="2" bestFit="1" customWidth="1"/>
    <col min="14" max="14" width="10.88671875" style="2" customWidth="1"/>
    <col min="15" max="15" width="6.88671875" style="2" bestFit="1" customWidth="1"/>
    <col min="16" max="19" width="5.44140625" style="2" customWidth="1"/>
    <col min="20" max="20" width="18.77734375" style="2" bestFit="1" customWidth="1"/>
    <col min="21" max="21" width="2.44140625" style="2" customWidth="1"/>
    <col min="22" max="45" width="1.6640625" style="2" hidden="1" customWidth="1"/>
    <col min="46" max="46" width="2.109375" style="2" hidden="1" customWidth="1"/>
    <col min="47" max="47" width="3.21875" style="2" hidden="1" customWidth="1"/>
    <col min="48" max="49" width="9" style="2" hidden="1" customWidth="1"/>
    <col min="50" max="50" width="7.21875" style="2" hidden="1" customWidth="1"/>
    <col min="51" max="51" width="9" style="2" hidden="1" customWidth="1"/>
    <col min="52" max="53" width="0" style="2" hidden="1" customWidth="1"/>
    <col min="54" max="16384" width="9" style="2" hidden="1"/>
  </cols>
  <sheetData>
    <row r="1" spans="1:51" ht="14.4">
      <c r="A1" s="33" t="s">
        <v>111</v>
      </c>
      <c r="B1" s="141" t="s">
        <v>104</v>
      </c>
      <c r="C1" s="141" t="s">
        <v>105</v>
      </c>
      <c r="D1" s="141" t="s">
        <v>106</v>
      </c>
      <c r="E1" s="34" t="s">
        <v>8</v>
      </c>
      <c r="F1" s="34" t="s">
        <v>170</v>
      </c>
      <c r="G1" s="34" t="s">
        <v>11</v>
      </c>
      <c r="H1" s="141" t="s">
        <v>74</v>
      </c>
      <c r="I1" s="141" t="s">
        <v>107</v>
      </c>
      <c r="J1" s="141" t="s">
        <v>5</v>
      </c>
      <c r="K1" s="141" t="s">
        <v>108</v>
      </c>
      <c r="L1" s="141" t="s">
        <v>6</v>
      </c>
      <c r="M1" s="141" t="s">
        <v>108</v>
      </c>
      <c r="N1" s="141" t="s">
        <v>244</v>
      </c>
      <c r="O1" s="141" t="s">
        <v>108</v>
      </c>
      <c r="P1" s="141" t="s">
        <v>109</v>
      </c>
      <c r="Q1" s="142" t="s">
        <v>528</v>
      </c>
      <c r="R1" s="142" t="s">
        <v>110</v>
      </c>
      <c r="S1" s="194" t="s">
        <v>528</v>
      </c>
      <c r="V1" s="432" t="s">
        <v>157</v>
      </c>
      <c r="W1" s="433"/>
      <c r="X1" s="433"/>
      <c r="Y1" s="433"/>
      <c r="Z1" s="433"/>
      <c r="AA1" s="433"/>
      <c r="AB1" s="433"/>
      <c r="AC1" s="433"/>
      <c r="AD1" s="433" t="s">
        <v>158</v>
      </c>
      <c r="AE1" s="433"/>
      <c r="AF1" s="433"/>
      <c r="AG1" s="433"/>
      <c r="AH1" s="433"/>
      <c r="AI1" s="433"/>
      <c r="AJ1" s="433"/>
      <c r="AK1" s="433"/>
      <c r="AL1" s="433" t="s">
        <v>159</v>
      </c>
      <c r="AM1" s="433"/>
      <c r="AN1" s="433"/>
      <c r="AO1" s="433"/>
      <c r="AP1" s="433"/>
      <c r="AQ1" s="433"/>
      <c r="AR1" s="433"/>
      <c r="AS1" s="434"/>
    </row>
    <row r="2" spans="1:51" ht="9.9" customHeight="1">
      <c r="A2" s="12">
        <v>1</v>
      </c>
      <c r="B2" s="195" t="str">
        <f>IF(入力表!H14=0,"",入力表!H14)</f>
        <v/>
      </c>
      <c r="C2" s="195" t="str">
        <f>IF(入力表!J14=0,"",入力表!J14)</f>
        <v/>
      </c>
      <c r="D2" s="195" t="str">
        <f>IF(入力表!N14=0,"",入力表!N14)</f>
        <v/>
      </c>
      <c r="E2" s="195" t="str">
        <f>RIGHT(入力表!AA14,2)</f>
        <v/>
      </c>
      <c r="F2" s="195" t="str">
        <f>IF(入力表!U14=0,"",入力表!U14)</f>
        <v/>
      </c>
      <c r="G2" s="195" t="str">
        <f>IF(B2="","",入力表!$N$8)</f>
        <v/>
      </c>
      <c r="H2" s="195" t="str">
        <f>IF(B2="","",入力表!$L$4)</f>
        <v/>
      </c>
      <c r="I2" s="195" t="str">
        <f>IF(B2="","",入力表!AE14)</f>
        <v/>
      </c>
      <c r="J2" s="195" t="str">
        <f>IF(入力表!AH14="","",入力表!AH14)</f>
        <v/>
      </c>
      <c r="K2" s="195" t="str">
        <f t="shared" ref="K2:K41" si="0">CONCATENATE(V2,W2,X2,Y2,Z2,AA2,AB2,AC2)</f>
        <v/>
      </c>
      <c r="L2" s="195" t="str">
        <f>IF(入力表!AV14="","",入力表!AV14)</f>
        <v/>
      </c>
      <c r="M2" s="195" t="str">
        <f t="shared" ref="M2:M41" si="1">CONCATENATE(AD2,AE2,AF2,AG2,AH2,AI2,AJ2,AK2)</f>
        <v/>
      </c>
      <c r="N2" s="195" t="str">
        <f>IF(入力表!BJ14="","",入力表!BJ14)</f>
        <v/>
      </c>
      <c r="O2" s="195" t="str">
        <f t="shared" ref="O2:O41" si="2">CONCATENATE(AL2,AM2,AN2,AO2,AP2,AQ2,AR2,AS2)</f>
        <v/>
      </c>
      <c r="P2" s="195" t="str">
        <f>IF(入力表!BX14="","",入力表!BX14)</f>
        <v/>
      </c>
      <c r="Q2" s="195" t="str">
        <f>IF(ISERROR(VLOOKUP(P2,$AX$3:$AY$14,2,FALSE)),"",VLOOKUP(P2,$AX$3:$AY$14,2,FALSE))</f>
        <v/>
      </c>
      <c r="R2" s="195" t="str">
        <f>IF(入力表!CA14="","",入力表!CA14)</f>
        <v/>
      </c>
      <c r="S2" s="195" t="str">
        <f>IF(ISERROR(VLOOKUP(R2,$AX$16:$AY$21,2,FALSE)),"",VLOOKUP(R2,$AX$16:$AY$21,2,FALSE))</f>
        <v/>
      </c>
      <c r="T2" s="196">
        <f>入力表!E6</f>
        <v>0</v>
      </c>
      <c r="U2" s="182"/>
      <c r="V2" s="183" t="str">
        <f>IF(入力表!AN14="","",入力表!AN14)</f>
        <v/>
      </c>
      <c r="W2" s="186" t="str">
        <f>IF(入力表!AO14="","",入力表!AO14)</f>
        <v/>
      </c>
      <c r="X2" s="186" t="str">
        <f>IF(ISERROR(VLOOKUP(IF(W2="","",入力表!AP14),$AU$2:$AV$5,2,FALSE)),"",VLOOKUP(IF(W2="","",入力表!AS14),$AU$2:$AV$5,2,FALSE))</f>
        <v/>
      </c>
      <c r="Y2" s="186" t="str">
        <f>IF(入力表!AQ14="","",入力表!AQ14)</f>
        <v/>
      </c>
      <c r="Z2" s="186" t="str">
        <f>IF(入力表!AR14="","",入力表!AR14)</f>
        <v/>
      </c>
      <c r="AA2" s="186" t="str">
        <f>IF(ISERROR(VLOOKUP(入力表!AS14,$AU$2:$AV$5,2,FALSE)),"",VLOOKUP(入力表!AS14,$AU$2:$AV$5,2,FALSE))</f>
        <v/>
      </c>
      <c r="AB2" s="186" t="str">
        <f>IF(入力表!AT14="","",入力表!AT14)</f>
        <v/>
      </c>
      <c r="AC2" s="184" t="str">
        <f>IF(入力表!AU14="","",入力表!AU14)</f>
        <v/>
      </c>
      <c r="AD2" s="183" t="str">
        <f>IF(入力表!BB14="","",入力表!BB14)</f>
        <v/>
      </c>
      <c r="AE2" s="186" t="str">
        <f>IF(入力表!BC14="","",入力表!BC14)</f>
        <v/>
      </c>
      <c r="AF2" s="186" t="str">
        <f>IF(ISERROR(VLOOKUP(IF(AE2="","",入力表!BD14),$AU$2:$AV$5,2,FALSE)),"",VLOOKUP(IF(AE2="","",入力表!BD14),$AU$2:$AV$5,2,FALSE))</f>
        <v/>
      </c>
      <c r="AG2" s="187" t="str">
        <f>IF(入力表!BE14="","",入力表!BE14)</f>
        <v/>
      </c>
      <c r="AH2" s="187" t="str">
        <f>IF(入力表!BF14="","",入力表!BF14)</f>
        <v/>
      </c>
      <c r="AI2" s="187" t="str">
        <f>IF(ISERROR(VLOOKUP(入力表!BG14,$AU$2:$AV$5,2,FALSE)),"",VLOOKUP(入力表!BG14,$AU$2:$AV$5,2,FALSE))</f>
        <v/>
      </c>
      <c r="AJ2" s="187" t="str">
        <f>IF(入力表!BH14="","",入力表!BH14)</f>
        <v/>
      </c>
      <c r="AK2" s="185" t="str">
        <f>IF(入力表!BI14="","",入力表!BI14)</f>
        <v/>
      </c>
      <c r="AL2" s="188" t="str">
        <f>IF(入力表!BP14="","",入力表!BP14)</f>
        <v/>
      </c>
      <c r="AM2" s="192" t="str">
        <f>IF(入力表!BQ14="","",入力表!BQ14)</f>
        <v/>
      </c>
      <c r="AN2" s="192" t="str">
        <f>IF(ISERROR(VLOOKUP(IF(AM2="","",入力表!BR14),$AU$2:$AV$5,2,FALSE)),"",VLOOKUP(IF(AM2="","",入力表!BR14),$AU$2:$AV$5,2,FALSE))</f>
        <v/>
      </c>
      <c r="AO2" s="192" t="str">
        <f>IF(入力表!BS14="","",入力表!BS14)</f>
        <v/>
      </c>
      <c r="AP2" s="192" t="str">
        <f>IF(入力表!BT14="","",入力表!BT14)</f>
        <v/>
      </c>
      <c r="AQ2" s="192" t="str">
        <f>IF(ISERROR(VLOOKUP(入力表!BU14,$AU$2:$AV$5,2,FALSE)),"",VLOOKUP(入力表!BU14,$AU$2:$AV$5,2,FALSE))</f>
        <v/>
      </c>
      <c r="AR2" s="192" t="str">
        <f>IF(入力表!BV14="","",入力表!BV14)</f>
        <v/>
      </c>
      <c r="AS2" s="190" t="str">
        <f>IF(入力表!BW14="","",入力表!BW14)</f>
        <v/>
      </c>
      <c r="AU2" s="16" t="s">
        <v>171</v>
      </c>
      <c r="AV2" s="16" t="s">
        <v>173</v>
      </c>
      <c r="AX2" s="26" t="s">
        <v>188</v>
      </c>
      <c r="AY2" s="26"/>
    </row>
    <row r="3" spans="1:51" ht="9.9" customHeight="1">
      <c r="A3" s="12">
        <v>2</v>
      </c>
      <c r="B3" s="195" t="str">
        <f>IF(入力表!H15=0,"",入力表!H15)</f>
        <v/>
      </c>
      <c r="C3" s="195" t="str">
        <f>IF(入力表!J15=0,"",入力表!J15)</f>
        <v/>
      </c>
      <c r="D3" s="195" t="str">
        <f>IF(入力表!N15=0,"",入力表!N15)</f>
        <v/>
      </c>
      <c r="E3" s="195" t="str">
        <f>RIGHT(入力表!AA15,2)</f>
        <v/>
      </c>
      <c r="F3" s="195" t="str">
        <f>IF(入力表!U15=0,"",入力表!U15)</f>
        <v/>
      </c>
      <c r="G3" s="195" t="str">
        <f>IF(B3="","",入力表!$N$8)</f>
        <v/>
      </c>
      <c r="H3" s="195" t="str">
        <f>IF(B3="","",入力表!$L$4)</f>
        <v/>
      </c>
      <c r="I3" s="195" t="str">
        <f>IF(B3="","",入力表!AE15)</f>
        <v/>
      </c>
      <c r="J3" s="195" t="str">
        <f>IF(入力表!AH15="","",入力表!AH15)</f>
        <v/>
      </c>
      <c r="K3" s="195" t="str">
        <f t="shared" si="0"/>
        <v/>
      </c>
      <c r="L3" s="195" t="str">
        <f>IF(入力表!AV15="","",入力表!AV15)</f>
        <v/>
      </c>
      <c r="M3" s="195" t="str">
        <f t="shared" si="1"/>
        <v/>
      </c>
      <c r="N3" s="195" t="str">
        <f>IF(入力表!BJ15="","",入力表!BJ15)</f>
        <v/>
      </c>
      <c r="O3" s="195" t="str">
        <f t="shared" si="2"/>
        <v/>
      </c>
      <c r="P3" s="195" t="str">
        <f>IF(入力表!BX15="","",入力表!BX15)</f>
        <v/>
      </c>
      <c r="Q3" s="195" t="str">
        <f t="shared" ref="Q3:Q41" si="3">IF(ISERROR(VLOOKUP(P3,$AX$3:$AY$14,2,FALSE)),"",VLOOKUP(P3,$AX$3:$AY$14,2,FALSE))</f>
        <v/>
      </c>
      <c r="R3" s="195" t="str">
        <f>IF(入力表!CA15="","",入力表!CA15)</f>
        <v/>
      </c>
      <c r="S3" s="195" t="str">
        <f t="shared" ref="S3:S41" si="4">IF(ISERROR(VLOOKUP(R3,$AX$16:$AY$21,2,FALSE)),"",VLOOKUP(R3,$AX$16:$AY$21,2,FALSE))</f>
        <v/>
      </c>
      <c r="T3" s="197"/>
      <c r="U3" s="13"/>
      <c r="V3" s="183" t="str">
        <f>IF(入力表!AN15="","",入力表!AN15)</f>
        <v/>
      </c>
      <c r="W3" s="186" t="str">
        <f>IF(入力表!AO15="","",入力表!AO15)</f>
        <v/>
      </c>
      <c r="X3" s="186" t="str">
        <f>IF(ISERROR(VLOOKUP(IF(W3="","",入力表!AP15),$AU$2:$AV$5,2,FALSE)),"",VLOOKUP(IF(W3="","",入力表!AS15),$AU$2:$AV$5,2,FALSE))</f>
        <v/>
      </c>
      <c r="Y3" s="186" t="str">
        <f>IF(入力表!AQ15="","",入力表!AQ15)</f>
        <v/>
      </c>
      <c r="Z3" s="186" t="str">
        <f>IF(入力表!AR15="","",入力表!AR15)</f>
        <v/>
      </c>
      <c r="AA3" s="186" t="str">
        <f>IF(ISERROR(VLOOKUP(入力表!AS15,$AU$2:$AV$5,2,FALSE)),"",VLOOKUP(入力表!AS15,$AU$2:$AV$5,2,FALSE))</f>
        <v/>
      </c>
      <c r="AB3" s="186" t="str">
        <f>IF(入力表!AT15="","",入力表!AT15)</f>
        <v/>
      </c>
      <c r="AC3" s="184" t="str">
        <f>IF(入力表!AU15="","",入力表!AU15)</f>
        <v/>
      </c>
      <c r="AD3" s="183" t="str">
        <f>IF(入力表!BB15="","",入力表!BB15)</f>
        <v/>
      </c>
      <c r="AE3" s="186" t="str">
        <f>IF(入力表!BC15="","",入力表!BC15)</f>
        <v/>
      </c>
      <c r="AF3" s="186" t="str">
        <f>IF(ISERROR(VLOOKUP(IF(AE3="","",入力表!BD15),$AU$2:$AV$5,2,FALSE)),"",VLOOKUP(IF(AE3="","",入力表!BD15),$AU$2:$AV$5,2,FALSE))</f>
        <v/>
      </c>
      <c r="AG3" s="187" t="str">
        <f>IF(入力表!BE15="","",入力表!BE15)</f>
        <v/>
      </c>
      <c r="AH3" s="187" t="str">
        <f>IF(入力表!BF15="","",入力表!BF15)</f>
        <v/>
      </c>
      <c r="AI3" s="187" t="str">
        <f>IF(ISERROR(VLOOKUP(入力表!BG15,$AU$2:$AV$5,2,FALSE)),"",VLOOKUP(入力表!BG15,$AU$2:$AV$5,2,FALSE))</f>
        <v/>
      </c>
      <c r="AJ3" s="187" t="str">
        <f>IF(入力表!BH15="","",入力表!BH15)</f>
        <v/>
      </c>
      <c r="AK3" s="185" t="str">
        <f>IF(入力表!BI15="","",入力表!BI15)</f>
        <v/>
      </c>
      <c r="AL3" s="188" t="str">
        <f>IF(入力表!BP15="","",入力表!BP15)</f>
        <v/>
      </c>
      <c r="AM3" s="192" t="str">
        <f>IF(入力表!BQ15="","",入力表!BQ15)</f>
        <v/>
      </c>
      <c r="AN3" s="192" t="str">
        <f>IF(ISERROR(VLOOKUP(IF(AM3="","",入力表!BR15),$AU$2:$AV$5,2,FALSE)),"",VLOOKUP(IF(AM3="","",入力表!BR15),$AU$2:$AV$5,2,FALSE))</f>
        <v/>
      </c>
      <c r="AO3" s="192" t="str">
        <f>IF(入力表!BS15="","",入力表!BS15)</f>
        <v/>
      </c>
      <c r="AP3" s="192" t="str">
        <f>IF(入力表!BT15="","",入力表!BT15)</f>
        <v/>
      </c>
      <c r="AQ3" s="192" t="str">
        <f>IF(ISERROR(VLOOKUP(入力表!BU15,$AU$2:$AV$5,2,FALSE)),"",VLOOKUP(入力表!BU15,$AU$2:$AV$5,2,FALSE))</f>
        <v/>
      </c>
      <c r="AR3" s="192" t="str">
        <f>IF(入力表!BV15="","",入力表!BV15)</f>
        <v/>
      </c>
      <c r="AS3" s="190" t="str">
        <f>IF(入力表!BW15="","",入力表!BW15)</f>
        <v/>
      </c>
      <c r="AU3" s="16" t="s">
        <v>172</v>
      </c>
      <c r="AV3" s="16" t="s">
        <v>173</v>
      </c>
      <c r="AX3" s="25" t="s">
        <v>75</v>
      </c>
      <c r="AY3" s="24" t="str">
        <f>CONCATENATE(入力表!BL2,".",入力表!BN2,入力表!BO2,".",入力表!BQ2,入力表!BR2)</f>
        <v>..</v>
      </c>
    </row>
    <row r="4" spans="1:51" ht="9.9" customHeight="1">
      <c r="A4" s="12">
        <v>3</v>
      </c>
      <c r="B4" s="195" t="str">
        <f>IF(入力表!H16=0,"",入力表!H16)</f>
        <v/>
      </c>
      <c r="C4" s="195" t="str">
        <f>IF(入力表!J16=0,"",入力表!J16)</f>
        <v/>
      </c>
      <c r="D4" s="195" t="str">
        <f>IF(入力表!N16=0,"",入力表!N16)</f>
        <v/>
      </c>
      <c r="E4" s="195" t="str">
        <f>RIGHT(入力表!AA16,2)</f>
        <v/>
      </c>
      <c r="F4" s="195" t="str">
        <f>IF(入力表!U16=0,"",入力表!U16)</f>
        <v/>
      </c>
      <c r="G4" s="195" t="str">
        <f>IF(B4="","",入力表!$N$8)</f>
        <v/>
      </c>
      <c r="H4" s="195" t="str">
        <f>IF(B4="","",入力表!$L$4)</f>
        <v/>
      </c>
      <c r="I4" s="195" t="str">
        <f>IF(B4="","",入力表!AE16)</f>
        <v/>
      </c>
      <c r="J4" s="195" t="str">
        <f>IF(入力表!AH16="","",入力表!AH16)</f>
        <v/>
      </c>
      <c r="K4" s="195" t="str">
        <f t="shared" si="0"/>
        <v/>
      </c>
      <c r="L4" s="195" t="str">
        <f>IF(入力表!AV16="","",入力表!AV16)</f>
        <v/>
      </c>
      <c r="M4" s="195" t="str">
        <f t="shared" si="1"/>
        <v/>
      </c>
      <c r="N4" s="195" t="str">
        <f>IF(入力表!BJ16="","",入力表!BJ16)</f>
        <v/>
      </c>
      <c r="O4" s="195" t="str">
        <f t="shared" si="2"/>
        <v/>
      </c>
      <c r="P4" s="195" t="str">
        <f>IF(入力表!BX16="","",入力表!BX16)</f>
        <v/>
      </c>
      <c r="Q4" s="195" t="str">
        <f t="shared" si="3"/>
        <v/>
      </c>
      <c r="R4" s="195" t="str">
        <f>IF(入力表!CA16="","",入力表!CA16)</f>
        <v/>
      </c>
      <c r="S4" s="195" t="str">
        <f t="shared" si="4"/>
        <v/>
      </c>
      <c r="T4" s="197"/>
      <c r="U4" s="13"/>
      <c r="V4" s="183" t="str">
        <f>IF(入力表!AN16="","",入力表!AN16)</f>
        <v/>
      </c>
      <c r="W4" s="186" t="str">
        <f>IF(入力表!AO16="","",入力表!AO16)</f>
        <v/>
      </c>
      <c r="X4" s="186" t="str">
        <f>IF(ISERROR(VLOOKUP(IF(W4="","",入力表!AP16),$AU$2:$AV$5,2,FALSE)),"",VLOOKUP(IF(W4="","",入力表!AS16),$AU$2:$AV$5,2,FALSE))</f>
        <v/>
      </c>
      <c r="Y4" s="186" t="str">
        <f>IF(入力表!AQ16="","",入力表!AQ16)</f>
        <v/>
      </c>
      <c r="Z4" s="186" t="str">
        <f>IF(入力表!AR16="","",入力表!AR16)</f>
        <v/>
      </c>
      <c r="AA4" s="186" t="str">
        <f>IF(ISERROR(VLOOKUP(入力表!AS16,$AU$2:$AV$5,2,FALSE)),"",VLOOKUP(入力表!AS16,$AU$2:$AV$5,2,FALSE))</f>
        <v/>
      </c>
      <c r="AB4" s="186" t="str">
        <f>IF(入力表!AT16="","",入力表!AT16)</f>
        <v/>
      </c>
      <c r="AC4" s="184" t="str">
        <f>IF(入力表!AU16="","",入力表!AU16)</f>
        <v/>
      </c>
      <c r="AD4" s="183" t="str">
        <f>IF(入力表!BB16="","",入力表!BB16)</f>
        <v/>
      </c>
      <c r="AE4" s="186" t="str">
        <f>IF(入力表!BC16="","",入力表!BC16)</f>
        <v/>
      </c>
      <c r="AF4" s="186" t="str">
        <f>IF(ISERROR(VLOOKUP(IF(AE4="","",入力表!BD16),$AU$2:$AV$5,2,FALSE)),"",VLOOKUP(IF(AE4="","",入力表!BD16),$AU$2:$AV$5,2,FALSE))</f>
        <v/>
      </c>
      <c r="AG4" s="187" t="str">
        <f>IF(入力表!BE16="","",入力表!BE16)</f>
        <v/>
      </c>
      <c r="AH4" s="187" t="str">
        <f>IF(入力表!BF16="","",入力表!BF16)</f>
        <v/>
      </c>
      <c r="AI4" s="187" t="str">
        <f>IF(ISERROR(VLOOKUP(入力表!BG16,$AU$2:$AV$5,2,FALSE)),"",VLOOKUP(入力表!BG16,$AU$2:$AV$5,2,FALSE))</f>
        <v/>
      </c>
      <c r="AJ4" s="187" t="str">
        <f>IF(入力表!BH16="","",入力表!BH16)</f>
        <v/>
      </c>
      <c r="AK4" s="185" t="str">
        <f>IF(入力表!BI16="","",入力表!BI16)</f>
        <v/>
      </c>
      <c r="AL4" s="188" t="str">
        <f>IF(入力表!BP16="","",入力表!BP16)</f>
        <v/>
      </c>
      <c r="AM4" s="192" t="str">
        <f>IF(入力表!BQ16="","",入力表!BQ16)</f>
        <v/>
      </c>
      <c r="AN4" s="192" t="str">
        <f>IF(ISERROR(VLOOKUP(IF(AM4="","",入力表!BR16),$AU$2:$AV$5,2,FALSE)),"",VLOOKUP(IF(AM4="","",入力表!BR16),$AU$2:$AV$5,2,FALSE))</f>
        <v/>
      </c>
      <c r="AO4" s="192" t="str">
        <f>IF(入力表!BS16="","",入力表!BS16)</f>
        <v/>
      </c>
      <c r="AP4" s="192" t="str">
        <f>IF(入力表!BT16="","",入力表!BT16)</f>
        <v/>
      </c>
      <c r="AQ4" s="192" t="str">
        <f>IF(ISERROR(VLOOKUP(入力表!BU16,$AU$2:$AV$5,2,FALSE)),"",VLOOKUP(入力表!BU16,$AU$2:$AV$5,2,FALSE))</f>
        <v/>
      </c>
      <c r="AR4" s="192" t="str">
        <f>IF(入力表!BV16="","",入力表!BV16)</f>
        <v/>
      </c>
      <c r="AS4" s="190" t="str">
        <f>IF(入力表!BW16="","",入力表!BW16)</f>
        <v/>
      </c>
      <c r="AU4" s="16" t="s">
        <v>174</v>
      </c>
      <c r="AV4" s="16" t="s">
        <v>174</v>
      </c>
      <c r="AX4" s="25" t="s">
        <v>76</v>
      </c>
      <c r="AY4" s="24" t="str">
        <f>CONCATENATE(入力表!BL3,".",入力表!BN3,入力表!BO3,".",入力表!BQ3,入力表!BR3)</f>
        <v>..</v>
      </c>
    </row>
    <row r="5" spans="1:51" ht="9.9" customHeight="1">
      <c r="A5" s="12">
        <v>4</v>
      </c>
      <c r="B5" s="195" t="str">
        <f>IF(入力表!H17=0,"",入力表!H17)</f>
        <v/>
      </c>
      <c r="C5" s="195" t="str">
        <f>IF(入力表!J17=0,"",入力表!J17)</f>
        <v/>
      </c>
      <c r="D5" s="195" t="str">
        <f>IF(入力表!N17=0,"",入力表!N17)</f>
        <v/>
      </c>
      <c r="E5" s="195" t="str">
        <f>RIGHT(入力表!AA17,2)</f>
        <v/>
      </c>
      <c r="F5" s="195" t="str">
        <f>IF(入力表!U17=0,"",入力表!U17)</f>
        <v/>
      </c>
      <c r="G5" s="195" t="str">
        <f>IF(B5="","",入力表!$N$8)</f>
        <v/>
      </c>
      <c r="H5" s="195" t="str">
        <f>IF(B5="","",入力表!$L$4)</f>
        <v/>
      </c>
      <c r="I5" s="195" t="str">
        <f>IF(B5="","",入力表!AE17)</f>
        <v/>
      </c>
      <c r="J5" s="195" t="str">
        <f>IF(入力表!AH17="","",入力表!AH17)</f>
        <v/>
      </c>
      <c r="K5" s="195" t="str">
        <f t="shared" si="0"/>
        <v/>
      </c>
      <c r="L5" s="195" t="str">
        <f>IF(入力表!AV17="","",入力表!AV17)</f>
        <v/>
      </c>
      <c r="M5" s="195" t="str">
        <f t="shared" si="1"/>
        <v/>
      </c>
      <c r="N5" s="195" t="str">
        <f>IF(入力表!BJ17="","",入力表!BJ17)</f>
        <v/>
      </c>
      <c r="O5" s="195" t="str">
        <f t="shared" si="2"/>
        <v/>
      </c>
      <c r="P5" s="195" t="str">
        <f>IF(入力表!BX17="","",入力表!BX17)</f>
        <v/>
      </c>
      <c r="Q5" s="195" t="str">
        <f t="shared" si="3"/>
        <v/>
      </c>
      <c r="R5" s="195" t="str">
        <f>IF(入力表!CA17="","",入力表!CA17)</f>
        <v/>
      </c>
      <c r="S5" s="195" t="str">
        <f t="shared" si="4"/>
        <v/>
      </c>
      <c r="T5" s="197"/>
      <c r="U5" s="13"/>
      <c r="V5" s="183" t="str">
        <f>IF(入力表!AN17="","",入力表!AN17)</f>
        <v/>
      </c>
      <c r="W5" s="186" t="str">
        <f>IF(入力表!AO17="","",入力表!AO17)</f>
        <v/>
      </c>
      <c r="X5" s="186" t="str">
        <f>IF(ISERROR(VLOOKUP(IF(W5="","",入力表!AP17),$AU$2:$AV$5,2,FALSE)),"",VLOOKUP(IF(W5="","",入力表!AS17),$AU$2:$AV$5,2,FALSE))</f>
        <v/>
      </c>
      <c r="Y5" s="186" t="str">
        <f>IF(入力表!AQ17="","",入力表!AQ17)</f>
        <v/>
      </c>
      <c r="Z5" s="186" t="str">
        <f>IF(入力表!AR17="","",入力表!AR17)</f>
        <v/>
      </c>
      <c r="AA5" s="186" t="str">
        <f>IF(ISERROR(VLOOKUP(入力表!AS17,$AU$2:$AV$5,2,FALSE)),"",VLOOKUP(入力表!AS17,$AU$2:$AV$5,2,FALSE))</f>
        <v/>
      </c>
      <c r="AB5" s="186" t="str">
        <f>IF(入力表!AT17="","",入力表!AT17)</f>
        <v/>
      </c>
      <c r="AC5" s="184" t="str">
        <f>IF(入力表!AU17="","",入力表!AU17)</f>
        <v/>
      </c>
      <c r="AD5" s="183" t="str">
        <f>IF(入力表!BB17="","",入力表!BB17)</f>
        <v/>
      </c>
      <c r="AE5" s="186" t="str">
        <f>IF(入力表!BC17="","",入力表!BC17)</f>
        <v/>
      </c>
      <c r="AF5" s="186" t="str">
        <f>IF(ISERROR(VLOOKUP(IF(AE5="","",入力表!BD17),$AU$2:$AV$5,2,FALSE)),"",VLOOKUP(IF(AE5="","",入力表!BD17),$AU$2:$AV$5,2,FALSE))</f>
        <v/>
      </c>
      <c r="AG5" s="187" t="str">
        <f>IF(入力表!BE17="","",入力表!BE17)</f>
        <v/>
      </c>
      <c r="AH5" s="187" t="str">
        <f>IF(入力表!BF17="","",入力表!BF17)</f>
        <v/>
      </c>
      <c r="AI5" s="187" t="str">
        <f>IF(ISERROR(VLOOKUP(入力表!BG17,$AU$2:$AV$5,2,FALSE)),"",VLOOKUP(入力表!BG17,$AU$2:$AV$5,2,FALSE))</f>
        <v/>
      </c>
      <c r="AJ5" s="187" t="str">
        <f>IF(入力表!BH17="","",入力表!BH17)</f>
        <v/>
      </c>
      <c r="AK5" s="185" t="str">
        <f>IF(入力表!BI17="","",入力表!BI17)</f>
        <v/>
      </c>
      <c r="AL5" s="188" t="str">
        <f>IF(入力表!BP17="","",入力表!BP17)</f>
        <v/>
      </c>
      <c r="AM5" s="192" t="str">
        <f>IF(入力表!BQ17="","",入力表!BQ17)</f>
        <v/>
      </c>
      <c r="AN5" s="192" t="str">
        <f>IF(ISERROR(VLOOKUP(IF(AM5="","",入力表!BR17),$AU$2:$AV$5,2,FALSE)),"",VLOOKUP(IF(AM5="","",入力表!BR17),$AU$2:$AV$5,2,FALSE))</f>
        <v/>
      </c>
      <c r="AO5" s="192" t="str">
        <f>IF(入力表!BS17="","",入力表!BS17)</f>
        <v/>
      </c>
      <c r="AP5" s="192" t="str">
        <f>IF(入力表!BT17="","",入力表!BT17)</f>
        <v/>
      </c>
      <c r="AQ5" s="192" t="str">
        <f>IF(ISERROR(VLOOKUP(入力表!BU17,$AU$2:$AV$5,2,FALSE)),"",VLOOKUP(入力表!BU17,$AU$2:$AV$5,2,FALSE))</f>
        <v/>
      </c>
      <c r="AR5" s="192" t="str">
        <f>IF(入力表!BV17="","",入力表!BV17)</f>
        <v/>
      </c>
      <c r="AS5" s="190" t="str">
        <f>IF(入力表!BW17="","",入力表!BW17)</f>
        <v/>
      </c>
      <c r="AU5" s="16"/>
      <c r="AV5" s="16"/>
      <c r="AX5" s="25" t="s">
        <v>77</v>
      </c>
      <c r="AY5" s="24" t="str">
        <f>CONCATENATE(入力表!BL4,".",入力表!BN4,入力表!BO4,".",入力表!BQ4,入力表!BR4)</f>
        <v>..</v>
      </c>
    </row>
    <row r="6" spans="1:51" s="9" customFormat="1" ht="9.9" customHeight="1">
      <c r="A6" s="12">
        <v>5</v>
      </c>
      <c r="B6" s="195" t="str">
        <f>IF(入力表!H18=0,"",入力表!H18)</f>
        <v/>
      </c>
      <c r="C6" s="195" t="str">
        <f>IF(入力表!J18=0,"",入力表!J18)</f>
        <v/>
      </c>
      <c r="D6" s="195" t="str">
        <f>IF(入力表!N18=0,"",入力表!N18)</f>
        <v/>
      </c>
      <c r="E6" s="195" t="str">
        <f>RIGHT(入力表!AA18,2)</f>
        <v/>
      </c>
      <c r="F6" s="195" t="str">
        <f>IF(入力表!U18=0,"",入力表!U18)</f>
        <v/>
      </c>
      <c r="G6" s="195" t="str">
        <f>IF(B6="","",入力表!$N$8)</f>
        <v/>
      </c>
      <c r="H6" s="195" t="str">
        <f>IF(B6="","",入力表!$L$4)</f>
        <v/>
      </c>
      <c r="I6" s="195" t="str">
        <f>IF(B6="","",入力表!AE18)</f>
        <v/>
      </c>
      <c r="J6" s="195" t="str">
        <f>IF(入力表!AH18="","",入力表!AH18)</f>
        <v/>
      </c>
      <c r="K6" s="195" t="str">
        <f t="shared" si="0"/>
        <v/>
      </c>
      <c r="L6" s="195" t="str">
        <f>IF(入力表!AV18="","",入力表!AV18)</f>
        <v/>
      </c>
      <c r="M6" s="195" t="str">
        <f t="shared" si="1"/>
        <v/>
      </c>
      <c r="N6" s="195" t="str">
        <f>IF(入力表!BJ18="","",入力表!BJ18)</f>
        <v/>
      </c>
      <c r="O6" s="195" t="str">
        <f t="shared" si="2"/>
        <v/>
      </c>
      <c r="P6" s="195" t="str">
        <f>IF(入力表!BX18="","",入力表!BX18)</f>
        <v/>
      </c>
      <c r="Q6" s="195" t="str">
        <f t="shared" si="3"/>
        <v/>
      </c>
      <c r="R6" s="195" t="str">
        <f>IF(入力表!CA18="","",入力表!CA18)</f>
        <v/>
      </c>
      <c r="S6" s="195" t="str">
        <f t="shared" si="4"/>
        <v/>
      </c>
      <c r="T6" s="198"/>
      <c r="U6" s="14"/>
      <c r="V6" s="183" t="str">
        <f>IF(入力表!AN18="","",入力表!AN18)</f>
        <v/>
      </c>
      <c r="W6" s="186" t="str">
        <f>IF(入力表!AO18="","",入力表!AO18)</f>
        <v/>
      </c>
      <c r="X6" s="186" t="str">
        <f>IF(ISERROR(VLOOKUP(IF(W6="","",入力表!AP18),$AU$2:$AV$5,2,FALSE)),"",VLOOKUP(IF(W6="","",入力表!AS18),$AU$2:$AV$5,2,FALSE))</f>
        <v/>
      </c>
      <c r="Y6" s="186" t="str">
        <f>IF(入力表!AQ18="","",入力表!AQ18)</f>
        <v/>
      </c>
      <c r="Z6" s="186" t="str">
        <f>IF(入力表!AR18="","",入力表!AR18)</f>
        <v/>
      </c>
      <c r="AA6" s="186" t="str">
        <f>IF(ISERROR(VLOOKUP(入力表!AS18,$AU$2:$AV$5,2,FALSE)),"",VLOOKUP(入力表!AS18,$AU$2:$AV$5,2,FALSE))</f>
        <v/>
      </c>
      <c r="AB6" s="186" t="str">
        <f>IF(入力表!AT18="","",入力表!AT18)</f>
        <v/>
      </c>
      <c r="AC6" s="184" t="str">
        <f>IF(入力表!AU18="","",入力表!AU18)</f>
        <v/>
      </c>
      <c r="AD6" s="183" t="str">
        <f>IF(入力表!BB18="","",入力表!BB18)</f>
        <v/>
      </c>
      <c r="AE6" s="186" t="str">
        <f>IF(入力表!BC18="","",入力表!BC18)</f>
        <v/>
      </c>
      <c r="AF6" s="186" t="str">
        <f>IF(ISERROR(VLOOKUP(IF(AE6="","",入力表!BD18),$AU$2:$AV$5,2,FALSE)),"",VLOOKUP(IF(AE6="","",入力表!BD18),$AU$2:$AV$5,2,FALSE))</f>
        <v/>
      </c>
      <c r="AG6" s="187" t="str">
        <f>IF(入力表!BE18="","",入力表!BE18)</f>
        <v/>
      </c>
      <c r="AH6" s="187" t="str">
        <f>IF(入力表!BF18="","",入力表!BF18)</f>
        <v/>
      </c>
      <c r="AI6" s="187" t="str">
        <f>IF(ISERROR(VLOOKUP(入力表!BG18,$AU$2:$AV$5,2,FALSE)),"",VLOOKUP(入力表!BG18,$AU$2:$AV$5,2,FALSE))</f>
        <v/>
      </c>
      <c r="AJ6" s="187" t="str">
        <f>IF(入力表!BH18="","",入力表!BH18)</f>
        <v/>
      </c>
      <c r="AK6" s="185" t="str">
        <f>IF(入力表!BI18="","",入力表!BI18)</f>
        <v/>
      </c>
      <c r="AL6" s="189" t="str">
        <f>IF(入力表!BP18="","",入力表!BP18)</f>
        <v/>
      </c>
      <c r="AM6" s="193" t="str">
        <f>IF(入力表!BQ18="","",入力表!BQ18)</f>
        <v/>
      </c>
      <c r="AN6" s="193" t="str">
        <f>IF(ISERROR(VLOOKUP(IF(AM6="","",入力表!BR18),$AU$2:$AV$5,2,FALSE)),"",VLOOKUP(IF(AM6="","",入力表!BR18),$AU$2:$AV$5,2,FALSE))</f>
        <v/>
      </c>
      <c r="AO6" s="193" t="str">
        <f>IF(入力表!BS18="","",入力表!BS18)</f>
        <v/>
      </c>
      <c r="AP6" s="193" t="str">
        <f>IF(入力表!BT18="","",入力表!BT18)</f>
        <v/>
      </c>
      <c r="AQ6" s="193" t="str">
        <f>IF(ISERROR(VLOOKUP(入力表!BU18,$AU$2:$AV$5,2,FALSE)),"",VLOOKUP(入力表!BU18,$AU$2:$AV$5,2,FALSE))</f>
        <v/>
      </c>
      <c r="AR6" s="193" t="str">
        <f>IF(入力表!BV18="","",入力表!BV18)</f>
        <v/>
      </c>
      <c r="AS6" s="191" t="str">
        <f>IF(入力表!BW18="","",入力表!BW18)</f>
        <v/>
      </c>
      <c r="AX6" s="25" t="s">
        <v>313</v>
      </c>
      <c r="AY6" s="24" t="str">
        <f>CONCATENATE(入力表!BL5,".",入力表!BN5,入力表!BO5,".",入力表!BQ5,入力表!BR5)</f>
        <v>..</v>
      </c>
    </row>
    <row r="7" spans="1:51" ht="9.9" customHeight="1">
      <c r="A7" s="12">
        <v>6</v>
      </c>
      <c r="B7" s="195" t="str">
        <f>IF(入力表!H19=0,"",入力表!H19)</f>
        <v/>
      </c>
      <c r="C7" s="195" t="str">
        <f>IF(入力表!J19=0,"",入力表!J19)</f>
        <v/>
      </c>
      <c r="D7" s="195" t="str">
        <f>IF(入力表!N19=0,"",入力表!N19)</f>
        <v/>
      </c>
      <c r="E7" s="195" t="str">
        <f>RIGHT(入力表!AA19,2)</f>
        <v/>
      </c>
      <c r="F7" s="195" t="str">
        <f>IF(入力表!U19=0,"",入力表!U19)</f>
        <v/>
      </c>
      <c r="G7" s="195" t="str">
        <f>IF(B7="","",入力表!$N$8)</f>
        <v/>
      </c>
      <c r="H7" s="195" t="str">
        <f>IF(B7="","",入力表!$L$4)</f>
        <v/>
      </c>
      <c r="I7" s="195" t="str">
        <f>IF(B7="","",入力表!AE19)</f>
        <v/>
      </c>
      <c r="J7" s="195" t="str">
        <f>IF(入力表!AH19="","",入力表!AH19)</f>
        <v/>
      </c>
      <c r="K7" s="195" t="str">
        <f t="shared" si="0"/>
        <v/>
      </c>
      <c r="L7" s="195" t="str">
        <f>IF(入力表!AV19="","",入力表!AV19)</f>
        <v/>
      </c>
      <c r="M7" s="195" t="str">
        <f t="shared" si="1"/>
        <v/>
      </c>
      <c r="N7" s="195" t="str">
        <f>IF(入力表!BJ19="","",入力表!BJ19)</f>
        <v/>
      </c>
      <c r="O7" s="195" t="str">
        <f t="shared" si="2"/>
        <v/>
      </c>
      <c r="P7" s="195" t="str">
        <f>IF(入力表!BX19="","",入力表!BX19)</f>
        <v/>
      </c>
      <c r="Q7" s="195" t="str">
        <f t="shared" si="3"/>
        <v/>
      </c>
      <c r="R7" s="195" t="str">
        <f>IF(入力表!CA19="","",入力表!CA19)</f>
        <v/>
      </c>
      <c r="S7" s="195" t="str">
        <f t="shared" si="4"/>
        <v/>
      </c>
      <c r="T7" s="197"/>
      <c r="U7" s="13"/>
      <c r="V7" s="183" t="str">
        <f>IF(入力表!AN19="","",入力表!AN19)</f>
        <v/>
      </c>
      <c r="W7" s="186" t="str">
        <f>IF(入力表!AO19="","",入力表!AO19)</f>
        <v/>
      </c>
      <c r="X7" s="186" t="str">
        <f>IF(ISERROR(VLOOKUP(IF(W7="","",入力表!AP19),$AU$2:$AV$5,2,FALSE)),"",VLOOKUP(IF(W7="","",入力表!AS19),$AU$2:$AV$5,2,FALSE))</f>
        <v/>
      </c>
      <c r="Y7" s="186" t="str">
        <f>IF(入力表!AQ19="","",入力表!AQ19)</f>
        <v/>
      </c>
      <c r="Z7" s="186" t="str">
        <f>IF(入力表!AR19="","",入力表!AR19)</f>
        <v/>
      </c>
      <c r="AA7" s="186" t="str">
        <f>IF(ISERROR(VLOOKUP(入力表!AS19,$AU$2:$AV$5,2,FALSE)),"",VLOOKUP(入力表!AS19,$AU$2:$AV$5,2,FALSE))</f>
        <v/>
      </c>
      <c r="AB7" s="186" t="str">
        <f>IF(入力表!AT19="","",入力表!AT19)</f>
        <v/>
      </c>
      <c r="AC7" s="184" t="str">
        <f>IF(入力表!AU19="","",入力表!AU19)</f>
        <v/>
      </c>
      <c r="AD7" s="183" t="str">
        <f>IF(入力表!BB19="","",入力表!BB19)</f>
        <v/>
      </c>
      <c r="AE7" s="186" t="str">
        <f>IF(入力表!BC19="","",入力表!BC19)</f>
        <v/>
      </c>
      <c r="AF7" s="186" t="str">
        <f>IF(ISERROR(VLOOKUP(IF(AE7="","",入力表!BD19),$AU$2:$AV$5,2,FALSE)),"",VLOOKUP(IF(AE7="","",入力表!BD19),$AU$2:$AV$5,2,FALSE))</f>
        <v/>
      </c>
      <c r="AG7" s="187" t="str">
        <f>IF(入力表!BE19="","",入力表!BE19)</f>
        <v/>
      </c>
      <c r="AH7" s="187" t="str">
        <f>IF(入力表!BF19="","",入力表!BF19)</f>
        <v/>
      </c>
      <c r="AI7" s="187" t="str">
        <f>IF(ISERROR(VLOOKUP(入力表!BG19,$AU$2:$AV$5,2,FALSE)),"",VLOOKUP(入力表!BG19,$AU$2:$AV$5,2,FALSE))</f>
        <v/>
      </c>
      <c r="AJ7" s="187" t="str">
        <f>IF(入力表!BH19="","",入力表!BH19)</f>
        <v/>
      </c>
      <c r="AK7" s="185" t="str">
        <f>IF(入力表!BI19="","",入力表!BI19)</f>
        <v/>
      </c>
      <c r="AL7" s="188" t="str">
        <f>IF(入力表!BP19="","",入力表!BP19)</f>
        <v/>
      </c>
      <c r="AM7" s="192" t="str">
        <f>IF(入力表!BQ19="","",入力表!BQ19)</f>
        <v/>
      </c>
      <c r="AN7" s="192" t="str">
        <f>IF(ISERROR(VLOOKUP(IF(AM7="","",入力表!BR19),$AU$2:$AV$5,2,FALSE)),"",VLOOKUP(IF(AM7="","",入力表!BR19),$AU$2:$AV$5,2,FALSE))</f>
        <v/>
      </c>
      <c r="AO7" s="192" t="str">
        <f>IF(入力表!BS19="","",入力表!BS19)</f>
        <v/>
      </c>
      <c r="AP7" s="192" t="str">
        <f>IF(入力表!BT19="","",入力表!BT19)</f>
        <v/>
      </c>
      <c r="AQ7" s="192" t="str">
        <f>IF(ISERROR(VLOOKUP(入力表!BU19,$AU$2:$AV$5,2,FALSE)),"",VLOOKUP(入力表!BU19,$AU$2:$AV$5,2,FALSE))</f>
        <v/>
      </c>
      <c r="AR7" s="192" t="str">
        <f>IF(入力表!BV19="","",入力表!BV19)</f>
        <v/>
      </c>
      <c r="AS7" s="190" t="str">
        <f>IF(入力表!BW19="","",入力表!BW19)</f>
        <v/>
      </c>
      <c r="AX7" s="25" t="s">
        <v>314</v>
      </c>
      <c r="AY7" s="24" t="str">
        <f>CONCATENATE(入力表!BL6,".",入力表!BN6,入力表!BO6,".",入力表!BQ6,入力表!BR6)</f>
        <v>..</v>
      </c>
    </row>
    <row r="8" spans="1:51" ht="9.9" customHeight="1">
      <c r="A8" s="12">
        <v>7</v>
      </c>
      <c r="B8" s="195" t="str">
        <f>IF(入力表!H20=0,"",入力表!H20)</f>
        <v/>
      </c>
      <c r="C8" s="195" t="str">
        <f>IF(入力表!J20=0,"",入力表!J20)</f>
        <v/>
      </c>
      <c r="D8" s="195" t="str">
        <f>IF(入力表!N20=0,"",入力表!N20)</f>
        <v/>
      </c>
      <c r="E8" s="195" t="str">
        <f>RIGHT(入力表!AA20,2)</f>
        <v/>
      </c>
      <c r="F8" s="195" t="str">
        <f>IF(入力表!U20=0,"",入力表!U20)</f>
        <v/>
      </c>
      <c r="G8" s="195" t="str">
        <f>IF(B8="","",入力表!$N$8)</f>
        <v/>
      </c>
      <c r="H8" s="195" t="str">
        <f>IF(B8="","",入力表!$L$4)</f>
        <v/>
      </c>
      <c r="I8" s="195" t="str">
        <f>IF(B8="","",入力表!AE20)</f>
        <v/>
      </c>
      <c r="J8" s="195" t="str">
        <f>IF(入力表!AH20="","",入力表!AH20)</f>
        <v/>
      </c>
      <c r="K8" s="195" t="str">
        <f t="shared" si="0"/>
        <v/>
      </c>
      <c r="L8" s="195" t="str">
        <f>IF(入力表!AV20="","",入力表!AV20)</f>
        <v/>
      </c>
      <c r="M8" s="195" t="str">
        <f t="shared" si="1"/>
        <v/>
      </c>
      <c r="N8" s="195" t="str">
        <f>IF(入力表!BJ20="","",入力表!BJ20)</f>
        <v/>
      </c>
      <c r="O8" s="195" t="str">
        <f t="shared" si="2"/>
        <v/>
      </c>
      <c r="P8" s="195" t="str">
        <f>IF(入力表!BX20="","",入力表!BX20)</f>
        <v/>
      </c>
      <c r="Q8" s="195" t="str">
        <f t="shared" si="3"/>
        <v/>
      </c>
      <c r="R8" s="195" t="str">
        <f>IF(入力表!CA20="","",入力表!CA20)</f>
        <v/>
      </c>
      <c r="S8" s="195" t="str">
        <f t="shared" si="4"/>
        <v/>
      </c>
      <c r="T8" s="197"/>
      <c r="U8" s="13"/>
      <c r="V8" s="183" t="str">
        <f>IF(入力表!AN20="","",入力表!AN20)</f>
        <v/>
      </c>
      <c r="W8" s="186" t="str">
        <f>IF(入力表!AO20="","",入力表!AO20)</f>
        <v/>
      </c>
      <c r="X8" s="186" t="str">
        <f>IF(ISERROR(VLOOKUP(IF(W8="","",入力表!AP20),$AU$2:$AV$5,2,FALSE)),"",VLOOKUP(IF(W8="","",入力表!AS20),$AU$2:$AV$5,2,FALSE))</f>
        <v/>
      </c>
      <c r="Y8" s="186" t="str">
        <f>IF(入力表!AQ20="","",入力表!AQ20)</f>
        <v/>
      </c>
      <c r="Z8" s="186" t="str">
        <f>IF(入力表!AR20="","",入力表!AR20)</f>
        <v/>
      </c>
      <c r="AA8" s="186" t="str">
        <f>IF(ISERROR(VLOOKUP(入力表!AS20,$AU$2:$AV$5,2,FALSE)),"",VLOOKUP(入力表!AS20,$AU$2:$AV$5,2,FALSE))</f>
        <v/>
      </c>
      <c r="AB8" s="186" t="str">
        <f>IF(入力表!AT20="","",入力表!AT20)</f>
        <v/>
      </c>
      <c r="AC8" s="184" t="str">
        <f>IF(入力表!AU20="","",入力表!AU20)</f>
        <v/>
      </c>
      <c r="AD8" s="183" t="str">
        <f>IF(入力表!BB20="","",入力表!BB20)</f>
        <v/>
      </c>
      <c r="AE8" s="186" t="str">
        <f>IF(入力表!BC20="","",入力表!BC20)</f>
        <v/>
      </c>
      <c r="AF8" s="186" t="str">
        <f>IF(ISERROR(VLOOKUP(IF(AE8="","",入力表!BD20),$AU$2:$AV$5,2,FALSE)),"",VLOOKUP(IF(AE8="","",入力表!BD20),$AU$2:$AV$5,2,FALSE))</f>
        <v/>
      </c>
      <c r="AG8" s="187" t="str">
        <f>IF(入力表!BE20="","",入力表!BE20)</f>
        <v/>
      </c>
      <c r="AH8" s="187" t="str">
        <f>IF(入力表!BF20="","",入力表!BF20)</f>
        <v/>
      </c>
      <c r="AI8" s="187" t="str">
        <f>IF(ISERROR(VLOOKUP(入力表!BG20,$AU$2:$AV$5,2,FALSE)),"",VLOOKUP(入力表!BG20,$AU$2:$AV$5,2,FALSE))</f>
        <v/>
      </c>
      <c r="AJ8" s="187" t="str">
        <f>IF(入力表!BH20="","",入力表!BH20)</f>
        <v/>
      </c>
      <c r="AK8" s="185" t="str">
        <f>IF(入力表!BI20="","",入力表!BI20)</f>
        <v/>
      </c>
      <c r="AL8" s="188" t="str">
        <f>IF(入力表!BP20="","",入力表!BP20)</f>
        <v/>
      </c>
      <c r="AM8" s="192" t="str">
        <f>IF(入力表!BQ20="","",入力表!BQ20)</f>
        <v/>
      </c>
      <c r="AN8" s="192" t="str">
        <f>IF(ISERROR(VLOOKUP(IF(AM8="","",入力表!BR20),$AU$2:$AV$5,2,FALSE)),"",VLOOKUP(IF(AM8="","",入力表!BR20),$AU$2:$AV$5,2,FALSE))</f>
        <v/>
      </c>
      <c r="AO8" s="192" t="str">
        <f>IF(入力表!BS20="","",入力表!BS20)</f>
        <v/>
      </c>
      <c r="AP8" s="192" t="str">
        <f>IF(入力表!BT20="","",入力表!BT20)</f>
        <v/>
      </c>
      <c r="AQ8" s="192" t="str">
        <f>IF(ISERROR(VLOOKUP(入力表!BU20,$AU$2:$AV$5,2,FALSE)),"",VLOOKUP(入力表!BU20,$AU$2:$AV$5,2,FALSE))</f>
        <v/>
      </c>
      <c r="AR8" s="192" t="str">
        <f>IF(入力表!BV20="","",入力表!BV20)</f>
        <v/>
      </c>
      <c r="AS8" s="190" t="str">
        <f>IF(入力表!BW20="","",入力表!BW20)</f>
        <v/>
      </c>
      <c r="AX8" s="25" t="s">
        <v>315</v>
      </c>
      <c r="AY8" s="24" t="str">
        <f>CONCATENATE(入力表!BL7,".",入力表!BN7,入力表!BO7,".",入力表!BQ7,入力表!BR7)</f>
        <v>..</v>
      </c>
    </row>
    <row r="9" spans="1:51" ht="9.9" customHeight="1">
      <c r="A9" s="12">
        <v>8</v>
      </c>
      <c r="B9" s="195" t="str">
        <f>IF(入力表!H21=0,"",入力表!H21)</f>
        <v/>
      </c>
      <c r="C9" s="195" t="str">
        <f>IF(入力表!J21=0,"",入力表!J21)</f>
        <v/>
      </c>
      <c r="D9" s="195" t="str">
        <f>IF(入力表!N21=0,"",入力表!N21)</f>
        <v/>
      </c>
      <c r="E9" s="195" t="str">
        <f>RIGHT(入力表!AA21,2)</f>
        <v/>
      </c>
      <c r="F9" s="195" t="str">
        <f>IF(入力表!U21=0,"",入力表!U21)</f>
        <v/>
      </c>
      <c r="G9" s="195" t="str">
        <f>IF(B9="","",入力表!$N$8)</f>
        <v/>
      </c>
      <c r="H9" s="195" t="str">
        <f>IF(B9="","",入力表!$L$4)</f>
        <v/>
      </c>
      <c r="I9" s="195" t="str">
        <f>IF(B9="","",入力表!AE21)</f>
        <v/>
      </c>
      <c r="J9" s="195" t="str">
        <f>IF(入力表!AH21="","",入力表!AH21)</f>
        <v/>
      </c>
      <c r="K9" s="195" t="str">
        <f t="shared" si="0"/>
        <v/>
      </c>
      <c r="L9" s="195" t="str">
        <f>IF(入力表!AV21="","",入力表!AV21)</f>
        <v/>
      </c>
      <c r="M9" s="195" t="str">
        <f t="shared" si="1"/>
        <v/>
      </c>
      <c r="N9" s="195" t="str">
        <f>IF(入力表!BJ21="","",入力表!BJ21)</f>
        <v/>
      </c>
      <c r="O9" s="195" t="str">
        <f t="shared" si="2"/>
        <v/>
      </c>
      <c r="P9" s="195" t="str">
        <f>IF(入力表!BX21="","",入力表!BX21)</f>
        <v/>
      </c>
      <c r="Q9" s="195" t="str">
        <f t="shared" si="3"/>
        <v/>
      </c>
      <c r="R9" s="195" t="str">
        <f>IF(入力表!CA21="","",入力表!CA21)</f>
        <v/>
      </c>
      <c r="S9" s="195" t="str">
        <f t="shared" si="4"/>
        <v/>
      </c>
      <c r="T9" s="197"/>
      <c r="U9" s="13"/>
      <c r="V9" s="183" t="str">
        <f>IF(入力表!AN21="","",入力表!AN21)</f>
        <v/>
      </c>
      <c r="W9" s="186" t="str">
        <f>IF(入力表!AO21="","",入力表!AO21)</f>
        <v/>
      </c>
      <c r="X9" s="186" t="str">
        <f>IF(ISERROR(VLOOKUP(IF(W9="","",入力表!AP21),$AU$2:$AV$5,2,FALSE)),"",VLOOKUP(IF(W9="","",入力表!AS21),$AU$2:$AV$5,2,FALSE))</f>
        <v/>
      </c>
      <c r="Y9" s="186" t="str">
        <f>IF(入力表!AQ21="","",入力表!AQ21)</f>
        <v/>
      </c>
      <c r="Z9" s="186" t="str">
        <f>IF(入力表!AR21="","",入力表!AR21)</f>
        <v/>
      </c>
      <c r="AA9" s="186" t="str">
        <f>IF(ISERROR(VLOOKUP(入力表!AS21,$AU$2:$AV$5,2,FALSE)),"",VLOOKUP(入力表!AS21,$AU$2:$AV$5,2,FALSE))</f>
        <v/>
      </c>
      <c r="AB9" s="186" t="str">
        <f>IF(入力表!AT21="","",入力表!AT21)</f>
        <v/>
      </c>
      <c r="AC9" s="184" t="str">
        <f>IF(入力表!AU21="","",入力表!AU21)</f>
        <v/>
      </c>
      <c r="AD9" s="183" t="str">
        <f>IF(入力表!BB21="","",入力表!BB21)</f>
        <v/>
      </c>
      <c r="AE9" s="186" t="str">
        <f>IF(入力表!BC21="","",入力表!BC21)</f>
        <v/>
      </c>
      <c r="AF9" s="186" t="str">
        <f>IF(ISERROR(VLOOKUP(IF(AE9="","",入力表!BD21),$AU$2:$AV$5,2,FALSE)),"",VLOOKUP(IF(AE9="","",入力表!BD21),$AU$2:$AV$5,2,FALSE))</f>
        <v/>
      </c>
      <c r="AG9" s="187" t="str">
        <f>IF(入力表!BE21="","",入力表!BE21)</f>
        <v/>
      </c>
      <c r="AH9" s="187" t="str">
        <f>IF(入力表!BF21="","",入力表!BF21)</f>
        <v/>
      </c>
      <c r="AI9" s="187" t="str">
        <f>IF(ISERROR(VLOOKUP(入力表!BG21,$AU$2:$AV$5,2,FALSE)),"",VLOOKUP(入力表!BG21,$AU$2:$AV$5,2,FALSE))</f>
        <v/>
      </c>
      <c r="AJ9" s="187" t="str">
        <f>IF(入力表!BH21="","",入力表!BH21)</f>
        <v/>
      </c>
      <c r="AK9" s="185" t="str">
        <f>IF(入力表!BI21="","",入力表!BI21)</f>
        <v/>
      </c>
      <c r="AL9" s="188" t="str">
        <f>IF(入力表!BP21="","",入力表!BP21)</f>
        <v/>
      </c>
      <c r="AM9" s="192" t="str">
        <f>IF(入力表!BQ21="","",入力表!BQ21)</f>
        <v/>
      </c>
      <c r="AN9" s="192" t="str">
        <f>IF(ISERROR(VLOOKUP(IF(AM9="","",入力表!BR21),$AU$2:$AV$5,2,FALSE)),"",VLOOKUP(IF(AM9="","",入力表!BR21),$AU$2:$AV$5,2,FALSE))</f>
        <v/>
      </c>
      <c r="AO9" s="192" t="str">
        <f>IF(入力表!BS21="","",入力表!BS21)</f>
        <v/>
      </c>
      <c r="AP9" s="192" t="str">
        <f>IF(入力表!BT21="","",入力表!BT21)</f>
        <v/>
      </c>
      <c r="AQ9" s="192" t="str">
        <f>IF(ISERROR(VLOOKUP(入力表!BU21,$AU$2:$AV$5,2,FALSE)),"",VLOOKUP(入力表!BU21,$AU$2:$AV$5,2,FALSE))</f>
        <v/>
      </c>
      <c r="AR9" s="192" t="str">
        <f>IF(入力表!BV21="","",入力表!BV21)</f>
        <v/>
      </c>
      <c r="AS9" s="190" t="str">
        <f>IF(入力表!BW21="","",入力表!BW21)</f>
        <v/>
      </c>
      <c r="AX9" s="25" t="s">
        <v>78</v>
      </c>
      <c r="AY9" s="24" t="str">
        <f>CONCATENATE(入力表!BW2,".",入力表!BY2,入力表!BZ2,".",入力表!CB2,入力表!CC2)</f>
        <v>..</v>
      </c>
    </row>
    <row r="10" spans="1:51" ht="9.9" customHeight="1">
      <c r="A10" s="12">
        <v>9</v>
      </c>
      <c r="B10" s="195" t="str">
        <f>IF(入力表!H22=0,"",入力表!H22)</f>
        <v/>
      </c>
      <c r="C10" s="195" t="str">
        <f>IF(入力表!J22=0,"",入力表!J22)</f>
        <v/>
      </c>
      <c r="D10" s="195" t="str">
        <f>IF(入力表!N22=0,"",入力表!N22)</f>
        <v/>
      </c>
      <c r="E10" s="195" t="str">
        <f>RIGHT(入力表!AA22,2)</f>
        <v/>
      </c>
      <c r="F10" s="195" t="str">
        <f>IF(入力表!U22=0,"",入力表!U22)</f>
        <v/>
      </c>
      <c r="G10" s="195" t="str">
        <f>IF(B10="","",入力表!$N$8)</f>
        <v/>
      </c>
      <c r="H10" s="195" t="str">
        <f>IF(B10="","",入力表!$L$4)</f>
        <v/>
      </c>
      <c r="I10" s="195" t="str">
        <f>IF(B10="","",入力表!AE22)</f>
        <v/>
      </c>
      <c r="J10" s="195" t="str">
        <f>IF(入力表!AH22="","",入力表!AH22)</f>
        <v/>
      </c>
      <c r="K10" s="195" t="str">
        <f t="shared" si="0"/>
        <v/>
      </c>
      <c r="L10" s="195" t="str">
        <f>IF(入力表!AV22="","",入力表!AV22)</f>
        <v/>
      </c>
      <c r="M10" s="195" t="str">
        <f t="shared" si="1"/>
        <v/>
      </c>
      <c r="N10" s="195" t="str">
        <f>IF(入力表!BJ22="","",入力表!BJ22)</f>
        <v/>
      </c>
      <c r="O10" s="195" t="str">
        <f t="shared" si="2"/>
        <v/>
      </c>
      <c r="P10" s="195" t="str">
        <f>IF(入力表!BX22="","",入力表!BX22)</f>
        <v/>
      </c>
      <c r="Q10" s="195" t="str">
        <f t="shared" si="3"/>
        <v/>
      </c>
      <c r="R10" s="195" t="str">
        <f>IF(入力表!CA22="","",入力表!CA22)</f>
        <v/>
      </c>
      <c r="S10" s="195" t="str">
        <f t="shared" si="4"/>
        <v/>
      </c>
      <c r="T10" s="197"/>
      <c r="U10" s="13"/>
      <c r="V10" s="183" t="str">
        <f>IF(入力表!AN22="","",入力表!AN22)</f>
        <v/>
      </c>
      <c r="W10" s="186" t="str">
        <f>IF(入力表!AO22="","",入力表!AO22)</f>
        <v/>
      </c>
      <c r="X10" s="186" t="str">
        <f>IF(ISERROR(VLOOKUP(IF(W10="","",入力表!AP22),$AU$2:$AV$5,2,FALSE)),"",VLOOKUP(IF(W10="","",入力表!AS22),$AU$2:$AV$5,2,FALSE))</f>
        <v/>
      </c>
      <c r="Y10" s="186" t="str">
        <f>IF(入力表!AQ22="","",入力表!AQ22)</f>
        <v/>
      </c>
      <c r="Z10" s="186" t="str">
        <f>IF(入力表!AR22="","",入力表!AR22)</f>
        <v/>
      </c>
      <c r="AA10" s="186" t="str">
        <f>IF(ISERROR(VLOOKUP(入力表!AS22,$AU$2:$AV$5,2,FALSE)),"",VLOOKUP(入力表!AS22,$AU$2:$AV$5,2,FALSE))</f>
        <v/>
      </c>
      <c r="AB10" s="186" t="str">
        <f>IF(入力表!AT22="","",入力表!AT22)</f>
        <v/>
      </c>
      <c r="AC10" s="184" t="str">
        <f>IF(入力表!AU22="","",入力表!AU22)</f>
        <v/>
      </c>
      <c r="AD10" s="183" t="str">
        <f>IF(入力表!BB22="","",入力表!BB22)</f>
        <v/>
      </c>
      <c r="AE10" s="186" t="str">
        <f>IF(入力表!BC22="","",入力表!BC22)</f>
        <v/>
      </c>
      <c r="AF10" s="186" t="str">
        <f>IF(ISERROR(VLOOKUP(IF(AE10="","",入力表!BD22),$AU$2:$AV$5,2,FALSE)),"",VLOOKUP(IF(AE10="","",入力表!BD22),$AU$2:$AV$5,2,FALSE))</f>
        <v/>
      </c>
      <c r="AG10" s="187" t="str">
        <f>IF(入力表!BE22="","",入力表!BE22)</f>
        <v/>
      </c>
      <c r="AH10" s="187" t="str">
        <f>IF(入力表!BF22="","",入力表!BF22)</f>
        <v/>
      </c>
      <c r="AI10" s="187" t="str">
        <f>IF(ISERROR(VLOOKUP(入力表!BG22,$AU$2:$AV$5,2,FALSE)),"",VLOOKUP(入力表!BG22,$AU$2:$AV$5,2,FALSE))</f>
        <v/>
      </c>
      <c r="AJ10" s="187" t="str">
        <f>IF(入力表!BH22="","",入力表!BH22)</f>
        <v/>
      </c>
      <c r="AK10" s="185" t="str">
        <f>IF(入力表!BI22="","",入力表!BI22)</f>
        <v/>
      </c>
      <c r="AL10" s="188" t="str">
        <f>IF(入力表!BP22="","",入力表!BP22)</f>
        <v/>
      </c>
      <c r="AM10" s="192" t="str">
        <f>IF(入力表!BQ22="","",入力表!BQ22)</f>
        <v/>
      </c>
      <c r="AN10" s="192" t="str">
        <f>IF(ISERROR(VLOOKUP(IF(AM10="","",入力表!BR22),$AU$2:$AV$5,2,FALSE)),"",VLOOKUP(IF(AM10="","",入力表!BR22),$AU$2:$AV$5,2,FALSE))</f>
        <v/>
      </c>
      <c r="AO10" s="192" t="str">
        <f>IF(入力表!BS22="","",入力表!BS22)</f>
        <v/>
      </c>
      <c r="AP10" s="192" t="str">
        <f>IF(入力表!BT22="","",入力表!BT22)</f>
        <v/>
      </c>
      <c r="AQ10" s="192" t="str">
        <f>IF(ISERROR(VLOOKUP(入力表!BU22,$AU$2:$AV$5,2,FALSE)),"",VLOOKUP(入力表!BU22,$AU$2:$AV$5,2,FALSE))</f>
        <v/>
      </c>
      <c r="AR10" s="192" t="str">
        <f>IF(入力表!BV22="","",入力表!BV22)</f>
        <v/>
      </c>
      <c r="AS10" s="190" t="str">
        <f>IF(入力表!BW22="","",入力表!BW22)</f>
        <v/>
      </c>
      <c r="AX10" s="25" t="s">
        <v>79</v>
      </c>
      <c r="AY10" s="24" t="str">
        <f>CONCATENATE(入力表!BW3,".",入力表!BY3,入力表!BZ3,".",入力表!CB3,入力表!CC3)</f>
        <v>..</v>
      </c>
    </row>
    <row r="11" spans="1:51" ht="9.9" customHeight="1">
      <c r="A11" s="12">
        <v>10</v>
      </c>
      <c r="B11" s="195" t="str">
        <f>IF(入力表!H23=0,"",入力表!H23)</f>
        <v/>
      </c>
      <c r="C11" s="195" t="str">
        <f>IF(入力表!J23=0,"",入力表!J23)</f>
        <v/>
      </c>
      <c r="D11" s="195" t="str">
        <f>IF(入力表!N23=0,"",入力表!N23)</f>
        <v/>
      </c>
      <c r="E11" s="195" t="str">
        <f>RIGHT(入力表!AA23,2)</f>
        <v/>
      </c>
      <c r="F11" s="195" t="str">
        <f>IF(入力表!U23=0,"",入力表!U23)</f>
        <v/>
      </c>
      <c r="G11" s="195" t="str">
        <f>IF(B11="","",入力表!$N$8)</f>
        <v/>
      </c>
      <c r="H11" s="195" t="str">
        <f>IF(B11="","",入力表!$L$4)</f>
        <v/>
      </c>
      <c r="I11" s="195" t="str">
        <f>IF(B11="","",入力表!AE23)</f>
        <v/>
      </c>
      <c r="J11" s="195" t="str">
        <f>IF(入力表!AH23="","",入力表!AH23)</f>
        <v/>
      </c>
      <c r="K11" s="195" t="str">
        <f t="shared" si="0"/>
        <v/>
      </c>
      <c r="L11" s="195" t="str">
        <f>IF(入力表!AV23="","",入力表!AV23)</f>
        <v/>
      </c>
      <c r="M11" s="195" t="str">
        <f t="shared" si="1"/>
        <v/>
      </c>
      <c r="N11" s="195" t="str">
        <f>IF(入力表!BJ23="","",入力表!BJ23)</f>
        <v/>
      </c>
      <c r="O11" s="195" t="str">
        <f t="shared" si="2"/>
        <v/>
      </c>
      <c r="P11" s="195" t="str">
        <f>IF(入力表!BX23="","",入力表!BX23)</f>
        <v/>
      </c>
      <c r="Q11" s="195" t="str">
        <f t="shared" si="3"/>
        <v/>
      </c>
      <c r="R11" s="195" t="str">
        <f>IF(入力表!CA23="","",入力表!CA23)</f>
        <v/>
      </c>
      <c r="S11" s="195" t="str">
        <f t="shared" si="4"/>
        <v/>
      </c>
      <c r="T11" s="197"/>
      <c r="U11" s="13"/>
      <c r="V11" s="183" t="str">
        <f>IF(入力表!AN23="","",入力表!AN23)</f>
        <v/>
      </c>
      <c r="W11" s="186" t="str">
        <f>IF(入力表!AO23="","",入力表!AO23)</f>
        <v/>
      </c>
      <c r="X11" s="186" t="str">
        <f>IF(ISERROR(VLOOKUP(IF(W11="","",入力表!AP23),$AU$2:$AV$5,2,FALSE)),"",VLOOKUP(IF(W11="","",入力表!AS23),$AU$2:$AV$5,2,FALSE))</f>
        <v/>
      </c>
      <c r="Y11" s="186" t="str">
        <f>IF(入力表!AQ23="","",入力表!AQ23)</f>
        <v/>
      </c>
      <c r="Z11" s="186" t="str">
        <f>IF(入力表!AR23="","",入力表!AR23)</f>
        <v/>
      </c>
      <c r="AA11" s="186" t="str">
        <f>IF(ISERROR(VLOOKUP(入力表!AS23,$AU$2:$AV$5,2,FALSE)),"",VLOOKUP(入力表!AS23,$AU$2:$AV$5,2,FALSE))</f>
        <v/>
      </c>
      <c r="AB11" s="186" t="str">
        <f>IF(入力表!AT23="","",入力表!AT23)</f>
        <v/>
      </c>
      <c r="AC11" s="184" t="str">
        <f>IF(入力表!AU23="","",入力表!AU23)</f>
        <v/>
      </c>
      <c r="AD11" s="183" t="str">
        <f>IF(入力表!BB23="","",入力表!BB23)</f>
        <v/>
      </c>
      <c r="AE11" s="186" t="str">
        <f>IF(入力表!BC23="","",入力表!BC23)</f>
        <v/>
      </c>
      <c r="AF11" s="186" t="str">
        <f>IF(ISERROR(VLOOKUP(IF(AE11="","",入力表!BD23),$AU$2:$AV$5,2,FALSE)),"",VLOOKUP(IF(AE11="","",入力表!BD23),$AU$2:$AV$5,2,FALSE))</f>
        <v/>
      </c>
      <c r="AG11" s="187" t="str">
        <f>IF(入力表!BE23="","",入力表!BE23)</f>
        <v/>
      </c>
      <c r="AH11" s="187" t="str">
        <f>IF(入力表!BF23="","",入力表!BF23)</f>
        <v/>
      </c>
      <c r="AI11" s="187" t="str">
        <f>IF(ISERROR(VLOOKUP(入力表!BG23,$AU$2:$AV$5,2,FALSE)),"",VLOOKUP(入力表!BG23,$AU$2:$AV$5,2,FALSE))</f>
        <v/>
      </c>
      <c r="AJ11" s="187" t="str">
        <f>IF(入力表!BH23="","",入力表!BH23)</f>
        <v/>
      </c>
      <c r="AK11" s="185" t="str">
        <f>IF(入力表!BI23="","",入力表!BI23)</f>
        <v/>
      </c>
      <c r="AL11" s="188" t="str">
        <f>IF(入力表!BP23="","",入力表!BP23)</f>
        <v/>
      </c>
      <c r="AM11" s="192" t="str">
        <f>IF(入力表!BQ23="","",入力表!BQ23)</f>
        <v/>
      </c>
      <c r="AN11" s="192" t="str">
        <f>IF(ISERROR(VLOOKUP(IF(AM11="","",入力表!BR23),$AU$2:$AV$5,2,FALSE)),"",VLOOKUP(IF(AM11="","",入力表!BR23),$AU$2:$AV$5,2,FALSE))</f>
        <v/>
      </c>
      <c r="AO11" s="192" t="str">
        <f>IF(入力表!BS23="","",入力表!BS23)</f>
        <v/>
      </c>
      <c r="AP11" s="192" t="str">
        <f>IF(入力表!BT23="","",入力表!BT23)</f>
        <v/>
      </c>
      <c r="AQ11" s="192" t="str">
        <f>IF(ISERROR(VLOOKUP(入力表!BU23,$AU$2:$AV$5,2,FALSE)),"",VLOOKUP(入力表!BU23,$AU$2:$AV$5,2,FALSE))</f>
        <v/>
      </c>
      <c r="AR11" s="192" t="str">
        <f>IF(入力表!BV23="","",入力表!BV23)</f>
        <v/>
      </c>
      <c r="AS11" s="190" t="str">
        <f>IF(入力表!BW23="","",入力表!BW23)</f>
        <v/>
      </c>
      <c r="AX11" s="25" t="s">
        <v>80</v>
      </c>
      <c r="AY11" s="24" t="str">
        <f>CONCATENATE(入力表!BW4,".",入力表!BY4,入力表!BZ4,".",入力表!CB4,入力表!CC4)</f>
        <v>..</v>
      </c>
    </row>
    <row r="12" spans="1:51" ht="9.9" customHeight="1">
      <c r="A12" s="12">
        <v>11</v>
      </c>
      <c r="B12" s="195" t="str">
        <f>IF(入力表!H24=0,"",入力表!H24)</f>
        <v/>
      </c>
      <c r="C12" s="195" t="str">
        <f>IF(入力表!J24=0,"",入力表!J24)</f>
        <v/>
      </c>
      <c r="D12" s="195" t="str">
        <f>IF(入力表!N24=0,"",入力表!N24)</f>
        <v/>
      </c>
      <c r="E12" s="195" t="str">
        <f>RIGHT(入力表!AA24,2)</f>
        <v/>
      </c>
      <c r="F12" s="195" t="str">
        <f>IF(入力表!U24=0,"",入力表!U24)</f>
        <v/>
      </c>
      <c r="G12" s="195" t="str">
        <f>IF(B12="","",入力表!$N$8)</f>
        <v/>
      </c>
      <c r="H12" s="195" t="str">
        <f>IF(B12="","",入力表!$L$4)</f>
        <v/>
      </c>
      <c r="I12" s="195" t="str">
        <f>IF(B12="","",入力表!AE24)</f>
        <v/>
      </c>
      <c r="J12" s="195" t="str">
        <f>IF(入力表!AH24="","",入力表!AH24)</f>
        <v/>
      </c>
      <c r="K12" s="195" t="str">
        <f t="shared" si="0"/>
        <v/>
      </c>
      <c r="L12" s="195" t="str">
        <f>IF(入力表!AV24="","",入力表!AV24)</f>
        <v/>
      </c>
      <c r="M12" s="195" t="str">
        <f t="shared" si="1"/>
        <v/>
      </c>
      <c r="N12" s="195" t="str">
        <f>IF(入力表!BJ24="","",入力表!BJ24)</f>
        <v/>
      </c>
      <c r="O12" s="195" t="str">
        <f t="shared" si="2"/>
        <v/>
      </c>
      <c r="P12" s="195" t="str">
        <f>IF(入力表!BX24="","",入力表!BX24)</f>
        <v/>
      </c>
      <c r="Q12" s="195" t="str">
        <f t="shared" si="3"/>
        <v/>
      </c>
      <c r="R12" s="195" t="str">
        <f>IF(入力表!CA24="","",入力表!CA24)</f>
        <v/>
      </c>
      <c r="S12" s="195" t="str">
        <f t="shared" si="4"/>
        <v/>
      </c>
      <c r="T12" s="197"/>
      <c r="U12" s="13"/>
      <c r="V12" s="183" t="str">
        <f>IF(入力表!AN24="","",入力表!AN24)</f>
        <v/>
      </c>
      <c r="W12" s="186" t="str">
        <f>IF(入力表!AO24="","",入力表!AO24)</f>
        <v/>
      </c>
      <c r="X12" s="186" t="str">
        <f>IF(ISERROR(VLOOKUP(IF(W12="","",入力表!AP24),$AU$2:$AV$5,2,FALSE)),"",VLOOKUP(IF(W12="","",入力表!AS24),$AU$2:$AV$5,2,FALSE))</f>
        <v/>
      </c>
      <c r="Y12" s="186" t="str">
        <f>IF(入力表!AQ24="","",入力表!AQ24)</f>
        <v/>
      </c>
      <c r="Z12" s="186" t="str">
        <f>IF(入力表!AR24="","",入力表!AR24)</f>
        <v/>
      </c>
      <c r="AA12" s="186" t="str">
        <f>IF(ISERROR(VLOOKUP(入力表!AS24,$AU$2:$AV$5,2,FALSE)),"",VLOOKUP(入力表!AS24,$AU$2:$AV$5,2,FALSE))</f>
        <v/>
      </c>
      <c r="AB12" s="186" t="str">
        <f>IF(入力表!AT24="","",入力表!AT24)</f>
        <v/>
      </c>
      <c r="AC12" s="184" t="str">
        <f>IF(入力表!AU24="","",入力表!AU24)</f>
        <v/>
      </c>
      <c r="AD12" s="183" t="str">
        <f>IF(入力表!BB24="","",入力表!BB24)</f>
        <v/>
      </c>
      <c r="AE12" s="186" t="str">
        <f>IF(入力表!BC24="","",入力表!BC24)</f>
        <v/>
      </c>
      <c r="AF12" s="186" t="str">
        <f>IF(ISERROR(VLOOKUP(IF(AE12="","",入力表!BD24),$AU$2:$AV$5,2,FALSE)),"",VLOOKUP(IF(AE12="","",入力表!BD24),$AU$2:$AV$5,2,FALSE))</f>
        <v/>
      </c>
      <c r="AG12" s="187" t="str">
        <f>IF(入力表!BE24="","",入力表!BE24)</f>
        <v/>
      </c>
      <c r="AH12" s="187" t="str">
        <f>IF(入力表!BF24="","",入力表!BF24)</f>
        <v/>
      </c>
      <c r="AI12" s="187" t="str">
        <f>IF(ISERROR(VLOOKUP(入力表!BG24,$AU$2:$AV$5,2,FALSE)),"",VLOOKUP(入力表!BG24,$AU$2:$AV$5,2,FALSE))</f>
        <v/>
      </c>
      <c r="AJ12" s="187" t="str">
        <f>IF(入力表!BH24="","",入力表!BH24)</f>
        <v/>
      </c>
      <c r="AK12" s="185" t="str">
        <f>IF(入力表!BI24="","",入力表!BI24)</f>
        <v/>
      </c>
      <c r="AL12" s="188" t="str">
        <f>IF(入力表!BP24="","",入力表!BP24)</f>
        <v/>
      </c>
      <c r="AM12" s="192" t="str">
        <f>IF(入力表!BQ24="","",入力表!BQ24)</f>
        <v/>
      </c>
      <c r="AN12" s="192" t="str">
        <f>IF(ISERROR(VLOOKUP(IF(AM12="","",入力表!BR24),$AU$2:$AV$5,2,FALSE)),"",VLOOKUP(IF(AM12="","",入力表!BR24),$AU$2:$AV$5,2,FALSE))</f>
        <v/>
      </c>
      <c r="AO12" s="192" t="str">
        <f>IF(入力表!BS24="","",入力表!BS24)</f>
        <v/>
      </c>
      <c r="AP12" s="192" t="str">
        <f>IF(入力表!BT24="","",入力表!BT24)</f>
        <v/>
      </c>
      <c r="AQ12" s="192" t="str">
        <f>IF(ISERROR(VLOOKUP(入力表!BU24,$AU$2:$AV$5,2,FALSE)),"",VLOOKUP(入力表!BU24,$AU$2:$AV$5,2,FALSE))</f>
        <v/>
      </c>
      <c r="AR12" s="192" t="str">
        <f>IF(入力表!BV24="","",入力表!BV24)</f>
        <v/>
      </c>
      <c r="AS12" s="190" t="str">
        <f>IF(入力表!BW24="","",入力表!BW24)</f>
        <v/>
      </c>
      <c r="AX12" s="25" t="s">
        <v>316</v>
      </c>
      <c r="AY12" s="24" t="str">
        <f>CONCATENATE(入力表!BW5,".",入力表!BY5,入力表!BZ5,".",入力表!CB5,入力表!CC5)</f>
        <v>..</v>
      </c>
    </row>
    <row r="13" spans="1:51" ht="9.9" customHeight="1">
      <c r="A13" s="12">
        <v>12</v>
      </c>
      <c r="B13" s="195" t="str">
        <f>IF(入力表!H25=0,"",入力表!H25)</f>
        <v/>
      </c>
      <c r="C13" s="195" t="str">
        <f>IF(入力表!J25=0,"",入力表!J25)</f>
        <v/>
      </c>
      <c r="D13" s="195" t="str">
        <f>IF(入力表!N25=0,"",入力表!N25)</f>
        <v/>
      </c>
      <c r="E13" s="195" t="str">
        <f>RIGHT(入力表!AA25,2)</f>
        <v/>
      </c>
      <c r="F13" s="195" t="str">
        <f>IF(入力表!U25=0,"",入力表!U25)</f>
        <v/>
      </c>
      <c r="G13" s="195" t="str">
        <f>IF(B13="","",入力表!$N$8)</f>
        <v/>
      </c>
      <c r="H13" s="195" t="str">
        <f>IF(B13="","",入力表!$L$4)</f>
        <v/>
      </c>
      <c r="I13" s="195" t="str">
        <f>IF(B13="","",入力表!AE25)</f>
        <v/>
      </c>
      <c r="J13" s="195" t="str">
        <f>IF(入力表!AH25="","",入力表!AH25)</f>
        <v/>
      </c>
      <c r="K13" s="195" t="str">
        <f t="shared" si="0"/>
        <v/>
      </c>
      <c r="L13" s="195" t="str">
        <f>IF(入力表!AV25="","",入力表!AV25)</f>
        <v/>
      </c>
      <c r="M13" s="195" t="str">
        <f t="shared" si="1"/>
        <v/>
      </c>
      <c r="N13" s="195" t="str">
        <f>IF(入力表!BJ25="","",入力表!BJ25)</f>
        <v/>
      </c>
      <c r="O13" s="195" t="str">
        <f t="shared" si="2"/>
        <v/>
      </c>
      <c r="P13" s="195" t="str">
        <f>IF(入力表!BX25="","",入力表!BX25)</f>
        <v/>
      </c>
      <c r="Q13" s="195" t="str">
        <f t="shared" si="3"/>
        <v/>
      </c>
      <c r="R13" s="195" t="str">
        <f>IF(入力表!CA25="","",入力表!CA25)</f>
        <v/>
      </c>
      <c r="S13" s="195" t="str">
        <f t="shared" si="4"/>
        <v/>
      </c>
      <c r="T13" s="197"/>
      <c r="U13" s="13"/>
      <c r="V13" s="183" t="str">
        <f>IF(入力表!AN25="","",入力表!AN25)</f>
        <v/>
      </c>
      <c r="W13" s="186" t="str">
        <f>IF(入力表!AO25="","",入力表!AO25)</f>
        <v/>
      </c>
      <c r="X13" s="186" t="str">
        <f>IF(ISERROR(VLOOKUP(IF(W13="","",入力表!AP25),$AU$2:$AV$5,2,FALSE)),"",VLOOKUP(IF(W13="","",入力表!AS25),$AU$2:$AV$5,2,FALSE))</f>
        <v/>
      </c>
      <c r="Y13" s="186" t="str">
        <f>IF(入力表!AQ25="","",入力表!AQ25)</f>
        <v/>
      </c>
      <c r="Z13" s="186" t="str">
        <f>IF(入力表!AR25="","",入力表!AR25)</f>
        <v/>
      </c>
      <c r="AA13" s="186" t="str">
        <f>IF(ISERROR(VLOOKUP(入力表!AS25,$AU$2:$AV$5,2,FALSE)),"",VLOOKUP(入力表!AS25,$AU$2:$AV$5,2,FALSE))</f>
        <v/>
      </c>
      <c r="AB13" s="186" t="str">
        <f>IF(入力表!AT25="","",入力表!AT25)</f>
        <v/>
      </c>
      <c r="AC13" s="184" t="str">
        <f>IF(入力表!AU25="","",入力表!AU25)</f>
        <v/>
      </c>
      <c r="AD13" s="183" t="str">
        <f>IF(入力表!BB25="","",入力表!BB25)</f>
        <v/>
      </c>
      <c r="AE13" s="186" t="str">
        <f>IF(入力表!BC25="","",入力表!BC25)</f>
        <v/>
      </c>
      <c r="AF13" s="186" t="str">
        <f>IF(ISERROR(VLOOKUP(IF(AE13="","",入力表!BD25),$AU$2:$AV$5,2,FALSE)),"",VLOOKUP(IF(AE13="","",入力表!BD25),$AU$2:$AV$5,2,FALSE))</f>
        <v/>
      </c>
      <c r="AG13" s="187" t="str">
        <f>IF(入力表!BE25="","",入力表!BE25)</f>
        <v/>
      </c>
      <c r="AH13" s="187" t="str">
        <f>IF(入力表!BF25="","",入力表!BF25)</f>
        <v/>
      </c>
      <c r="AI13" s="187" t="str">
        <f>IF(ISERROR(VLOOKUP(入力表!BG25,$AU$2:$AV$5,2,FALSE)),"",VLOOKUP(入力表!BG25,$AU$2:$AV$5,2,FALSE))</f>
        <v/>
      </c>
      <c r="AJ13" s="187" t="str">
        <f>IF(入力表!BH25="","",入力表!BH25)</f>
        <v/>
      </c>
      <c r="AK13" s="185" t="str">
        <f>IF(入力表!BI25="","",入力表!BI25)</f>
        <v/>
      </c>
      <c r="AL13" s="188" t="str">
        <f>IF(入力表!BP25="","",入力表!BP25)</f>
        <v/>
      </c>
      <c r="AM13" s="192" t="str">
        <f>IF(入力表!BQ25="","",入力表!BQ25)</f>
        <v/>
      </c>
      <c r="AN13" s="192" t="str">
        <f>IF(ISERROR(VLOOKUP(IF(AM13="","",入力表!BR25),$AU$2:$AV$5,2,FALSE)),"",VLOOKUP(IF(AM13="","",入力表!BR25),$AU$2:$AV$5,2,FALSE))</f>
        <v/>
      </c>
      <c r="AO13" s="192" t="str">
        <f>IF(入力表!BS25="","",入力表!BS25)</f>
        <v/>
      </c>
      <c r="AP13" s="192" t="str">
        <f>IF(入力表!BT25="","",入力表!BT25)</f>
        <v/>
      </c>
      <c r="AQ13" s="192" t="str">
        <f>IF(ISERROR(VLOOKUP(入力表!BU25,$AU$2:$AV$5,2,FALSE)),"",VLOOKUP(入力表!BU25,$AU$2:$AV$5,2,FALSE))</f>
        <v/>
      </c>
      <c r="AR13" s="192" t="str">
        <f>IF(入力表!BV25="","",入力表!BV25)</f>
        <v/>
      </c>
      <c r="AS13" s="190" t="str">
        <f>IF(入力表!BW25="","",入力表!BW25)</f>
        <v/>
      </c>
      <c r="AX13" s="25" t="s">
        <v>317</v>
      </c>
      <c r="AY13" s="24" t="str">
        <f>CONCATENATE(入力表!BW6,".",入力表!BY6,入力表!BZ6,".",入力表!CB6,入力表!CC6)</f>
        <v>..</v>
      </c>
    </row>
    <row r="14" spans="1:51" ht="9.9" customHeight="1">
      <c r="A14" s="12">
        <v>13</v>
      </c>
      <c r="B14" s="195" t="str">
        <f>IF(入力表!H26=0,"",入力表!H26)</f>
        <v/>
      </c>
      <c r="C14" s="195" t="str">
        <f>IF(入力表!J26=0,"",入力表!J26)</f>
        <v/>
      </c>
      <c r="D14" s="195" t="str">
        <f>IF(入力表!N26=0,"",入力表!N26)</f>
        <v/>
      </c>
      <c r="E14" s="195" t="str">
        <f>RIGHT(入力表!AA26,2)</f>
        <v/>
      </c>
      <c r="F14" s="195" t="str">
        <f>IF(入力表!U26=0,"",入力表!U26)</f>
        <v/>
      </c>
      <c r="G14" s="195" t="str">
        <f>IF(B14="","",入力表!$N$8)</f>
        <v/>
      </c>
      <c r="H14" s="195" t="str">
        <f>IF(B14="","",入力表!$L$4)</f>
        <v/>
      </c>
      <c r="I14" s="195" t="str">
        <f>IF(B14="","",入力表!AE26)</f>
        <v/>
      </c>
      <c r="J14" s="195" t="str">
        <f>IF(入力表!AH26="","",入力表!AH26)</f>
        <v/>
      </c>
      <c r="K14" s="195" t="str">
        <f t="shared" si="0"/>
        <v/>
      </c>
      <c r="L14" s="195" t="str">
        <f>IF(入力表!AV26="","",入力表!AV26)</f>
        <v/>
      </c>
      <c r="M14" s="195" t="str">
        <f t="shared" si="1"/>
        <v/>
      </c>
      <c r="N14" s="195" t="str">
        <f>IF(入力表!BJ26="","",入力表!BJ26)</f>
        <v/>
      </c>
      <c r="O14" s="195" t="str">
        <f t="shared" si="2"/>
        <v/>
      </c>
      <c r="P14" s="195" t="str">
        <f>IF(入力表!BX26="","",入力表!BX26)</f>
        <v/>
      </c>
      <c r="Q14" s="195" t="str">
        <f t="shared" si="3"/>
        <v/>
      </c>
      <c r="R14" s="195" t="str">
        <f>IF(入力表!CA26="","",入力表!CA26)</f>
        <v/>
      </c>
      <c r="S14" s="195" t="str">
        <f t="shared" si="4"/>
        <v/>
      </c>
      <c r="T14" s="197"/>
      <c r="U14" s="13"/>
      <c r="V14" s="183" t="str">
        <f>IF(入力表!AN26="","",入力表!AN26)</f>
        <v/>
      </c>
      <c r="W14" s="186" t="str">
        <f>IF(入力表!AO26="","",入力表!AO26)</f>
        <v/>
      </c>
      <c r="X14" s="186" t="str">
        <f>IF(ISERROR(VLOOKUP(IF(W14="","",入力表!AP26),$AU$2:$AV$5,2,FALSE)),"",VLOOKUP(IF(W14="","",入力表!AS26),$AU$2:$AV$5,2,FALSE))</f>
        <v/>
      </c>
      <c r="Y14" s="186" t="str">
        <f>IF(入力表!AQ26="","",入力表!AQ26)</f>
        <v/>
      </c>
      <c r="Z14" s="186" t="str">
        <f>IF(入力表!AR26="","",入力表!AR26)</f>
        <v/>
      </c>
      <c r="AA14" s="186" t="str">
        <f>IF(ISERROR(VLOOKUP(入力表!AS26,$AU$2:$AV$5,2,FALSE)),"",VLOOKUP(入力表!AS26,$AU$2:$AV$5,2,FALSE))</f>
        <v/>
      </c>
      <c r="AB14" s="186" t="str">
        <f>IF(入力表!AT26="","",入力表!AT26)</f>
        <v/>
      </c>
      <c r="AC14" s="184" t="str">
        <f>IF(入力表!AU26="","",入力表!AU26)</f>
        <v/>
      </c>
      <c r="AD14" s="183" t="str">
        <f>IF(入力表!BB26="","",入力表!BB26)</f>
        <v/>
      </c>
      <c r="AE14" s="186" t="str">
        <f>IF(入力表!BC26="","",入力表!BC26)</f>
        <v/>
      </c>
      <c r="AF14" s="186" t="str">
        <f>IF(ISERROR(VLOOKUP(IF(AE14="","",入力表!BD26),$AU$2:$AV$5,2,FALSE)),"",VLOOKUP(IF(AE14="","",入力表!BD26),$AU$2:$AV$5,2,FALSE))</f>
        <v/>
      </c>
      <c r="AG14" s="187" t="str">
        <f>IF(入力表!BE26="","",入力表!BE26)</f>
        <v/>
      </c>
      <c r="AH14" s="187" t="str">
        <f>IF(入力表!BF26="","",入力表!BF26)</f>
        <v/>
      </c>
      <c r="AI14" s="187" t="str">
        <f>IF(ISERROR(VLOOKUP(入力表!BG26,$AU$2:$AV$5,2,FALSE)),"",VLOOKUP(入力表!BG26,$AU$2:$AV$5,2,FALSE))</f>
        <v/>
      </c>
      <c r="AJ14" s="187" t="str">
        <f>IF(入力表!BH26="","",入力表!BH26)</f>
        <v/>
      </c>
      <c r="AK14" s="185" t="str">
        <f>IF(入力表!BI26="","",入力表!BI26)</f>
        <v/>
      </c>
      <c r="AL14" s="188" t="str">
        <f>IF(入力表!BP26="","",入力表!BP26)</f>
        <v/>
      </c>
      <c r="AM14" s="192" t="str">
        <f>IF(入力表!BQ26="","",入力表!BQ26)</f>
        <v/>
      </c>
      <c r="AN14" s="192" t="str">
        <f>IF(ISERROR(VLOOKUP(IF(AM14="","",入力表!BR26),$AU$2:$AV$5,2,FALSE)),"",VLOOKUP(IF(AM14="","",入力表!BR26),$AU$2:$AV$5,2,FALSE))</f>
        <v/>
      </c>
      <c r="AO14" s="192" t="str">
        <f>IF(入力表!BS26="","",入力表!BS26)</f>
        <v/>
      </c>
      <c r="AP14" s="192" t="str">
        <f>IF(入力表!BT26="","",入力表!BT26)</f>
        <v/>
      </c>
      <c r="AQ14" s="192" t="str">
        <f>IF(ISERROR(VLOOKUP(入力表!BU26,$AU$2:$AV$5,2,FALSE)),"",VLOOKUP(入力表!BU26,$AU$2:$AV$5,2,FALSE))</f>
        <v/>
      </c>
      <c r="AR14" s="192" t="str">
        <f>IF(入力表!BV26="","",入力表!BV26)</f>
        <v/>
      </c>
      <c r="AS14" s="190" t="str">
        <f>IF(入力表!BW26="","",入力表!BW26)</f>
        <v/>
      </c>
      <c r="AX14" s="25" t="s">
        <v>318</v>
      </c>
      <c r="AY14" s="24" t="str">
        <f>CONCATENATE(入力表!BW7,".",入力表!BY7,入力表!BZ7,".",入力表!CB7,入力表!CC7)</f>
        <v>..</v>
      </c>
    </row>
    <row r="15" spans="1:51" ht="9.9" customHeight="1">
      <c r="A15" s="12">
        <v>14</v>
      </c>
      <c r="B15" s="195" t="str">
        <f>IF(入力表!H27=0,"",入力表!H27)</f>
        <v/>
      </c>
      <c r="C15" s="195" t="str">
        <f>IF(入力表!J27=0,"",入力表!J27)</f>
        <v/>
      </c>
      <c r="D15" s="195" t="str">
        <f>IF(入力表!N27=0,"",入力表!N27)</f>
        <v/>
      </c>
      <c r="E15" s="195" t="str">
        <f>RIGHT(入力表!AA27,2)</f>
        <v/>
      </c>
      <c r="F15" s="195" t="str">
        <f>IF(入力表!U27=0,"",入力表!U27)</f>
        <v/>
      </c>
      <c r="G15" s="195" t="str">
        <f>IF(B15="","",入力表!$N$8)</f>
        <v/>
      </c>
      <c r="H15" s="195" t="str">
        <f>IF(B15="","",入力表!$L$4)</f>
        <v/>
      </c>
      <c r="I15" s="195" t="str">
        <f>IF(B15="","",入力表!AE27)</f>
        <v/>
      </c>
      <c r="J15" s="195" t="str">
        <f>IF(入力表!AH27="","",入力表!AH27)</f>
        <v/>
      </c>
      <c r="K15" s="195" t="str">
        <f t="shared" si="0"/>
        <v/>
      </c>
      <c r="L15" s="195" t="str">
        <f>IF(入力表!AV27="","",入力表!AV27)</f>
        <v/>
      </c>
      <c r="M15" s="195" t="str">
        <f t="shared" si="1"/>
        <v/>
      </c>
      <c r="N15" s="195" t="str">
        <f>IF(入力表!BJ27="","",入力表!BJ27)</f>
        <v/>
      </c>
      <c r="O15" s="195" t="str">
        <f t="shared" si="2"/>
        <v/>
      </c>
      <c r="P15" s="195" t="str">
        <f>IF(入力表!BX27="","",入力表!BX27)</f>
        <v/>
      </c>
      <c r="Q15" s="195" t="str">
        <f t="shared" si="3"/>
        <v/>
      </c>
      <c r="R15" s="195" t="str">
        <f>IF(入力表!CA27="","",入力表!CA27)</f>
        <v/>
      </c>
      <c r="S15" s="195" t="str">
        <f t="shared" si="4"/>
        <v/>
      </c>
      <c r="T15" s="197"/>
      <c r="U15" s="13"/>
      <c r="V15" s="183" t="str">
        <f>IF(入力表!AN27="","",入力表!AN27)</f>
        <v/>
      </c>
      <c r="W15" s="186" t="str">
        <f>IF(入力表!AO27="","",入力表!AO27)</f>
        <v/>
      </c>
      <c r="X15" s="186" t="str">
        <f>IF(ISERROR(VLOOKUP(IF(W15="","",入力表!AP27),$AU$2:$AV$5,2,FALSE)),"",VLOOKUP(IF(W15="","",入力表!AS27),$AU$2:$AV$5,2,FALSE))</f>
        <v/>
      </c>
      <c r="Y15" s="186" t="str">
        <f>IF(入力表!AQ27="","",入力表!AQ27)</f>
        <v/>
      </c>
      <c r="Z15" s="186" t="str">
        <f>IF(入力表!AR27="","",入力表!AR27)</f>
        <v/>
      </c>
      <c r="AA15" s="186" t="str">
        <f>IF(ISERROR(VLOOKUP(入力表!AS27,$AU$2:$AV$5,2,FALSE)),"",VLOOKUP(入力表!AS27,$AU$2:$AV$5,2,FALSE))</f>
        <v/>
      </c>
      <c r="AB15" s="186" t="str">
        <f>IF(入力表!AT27="","",入力表!AT27)</f>
        <v/>
      </c>
      <c r="AC15" s="184" t="str">
        <f>IF(入力表!AU27="","",入力表!AU27)</f>
        <v/>
      </c>
      <c r="AD15" s="183" t="str">
        <f>IF(入力表!BB27="","",入力表!BB27)</f>
        <v/>
      </c>
      <c r="AE15" s="186" t="str">
        <f>IF(入力表!BC27="","",入力表!BC27)</f>
        <v/>
      </c>
      <c r="AF15" s="186" t="str">
        <f>IF(ISERROR(VLOOKUP(IF(AE15="","",入力表!BD27),$AU$2:$AV$5,2,FALSE)),"",VLOOKUP(IF(AE15="","",入力表!BD27),$AU$2:$AV$5,2,FALSE))</f>
        <v/>
      </c>
      <c r="AG15" s="187" t="str">
        <f>IF(入力表!BE27="","",入力表!BE27)</f>
        <v/>
      </c>
      <c r="AH15" s="187" t="str">
        <f>IF(入力表!BF27="","",入力表!BF27)</f>
        <v/>
      </c>
      <c r="AI15" s="187" t="str">
        <f>IF(ISERROR(VLOOKUP(入力表!BG27,$AU$2:$AV$5,2,FALSE)),"",VLOOKUP(入力表!BG27,$AU$2:$AV$5,2,FALSE))</f>
        <v/>
      </c>
      <c r="AJ15" s="187" t="str">
        <f>IF(入力表!BH27="","",入力表!BH27)</f>
        <v/>
      </c>
      <c r="AK15" s="185" t="str">
        <f>IF(入力表!BI27="","",入力表!BI27)</f>
        <v/>
      </c>
      <c r="AL15" s="188" t="str">
        <f>IF(入力表!BP27="","",入力表!BP27)</f>
        <v/>
      </c>
      <c r="AM15" s="192" t="str">
        <f>IF(入力表!BQ27="","",入力表!BQ27)</f>
        <v/>
      </c>
      <c r="AN15" s="192" t="str">
        <f>IF(ISERROR(VLOOKUP(IF(AM15="","",入力表!BR27),$AU$2:$AV$5,2,FALSE)),"",VLOOKUP(IF(AM15="","",入力表!BR27),$AU$2:$AV$5,2,FALSE))</f>
        <v/>
      </c>
      <c r="AO15" s="192" t="str">
        <f>IF(入力表!BS27="","",入力表!BS27)</f>
        <v/>
      </c>
      <c r="AP15" s="192" t="str">
        <f>IF(入力表!BT27="","",入力表!BT27)</f>
        <v/>
      </c>
      <c r="AQ15" s="192" t="str">
        <f>IF(ISERROR(VLOOKUP(入力表!BU27,$AU$2:$AV$5,2,FALSE)),"",VLOOKUP(入力表!BU27,$AU$2:$AV$5,2,FALSE))</f>
        <v/>
      </c>
      <c r="AR15" s="192" t="str">
        <f>IF(入力表!BV27="","",入力表!BV27)</f>
        <v/>
      </c>
      <c r="AS15" s="190" t="str">
        <f>IF(入力表!BW27="","",入力表!BW27)</f>
        <v/>
      </c>
      <c r="AX15" s="26" t="s">
        <v>189</v>
      </c>
      <c r="AY15" s="26"/>
    </row>
    <row r="16" spans="1:51" ht="9.9" customHeight="1">
      <c r="A16" s="12">
        <v>15</v>
      </c>
      <c r="B16" s="195" t="str">
        <f>IF(入力表!H28=0,"",入力表!H28)</f>
        <v/>
      </c>
      <c r="C16" s="195" t="str">
        <f>IF(入力表!J28=0,"",入力表!J28)</f>
        <v/>
      </c>
      <c r="D16" s="195" t="str">
        <f>IF(入力表!N28=0,"",入力表!N28)</f>
        <v/>
      </c>
      <c r="E16" s="195" t="str">
        <f>RIGHT(入力表!AA28,2)</f>
        <v/>
      </c>
      <c r="F16" s="195" t="str">
        <f>IF(入力表!U28=0,"",入力表!U28)</f>
        <v/>
      </c>
      <c r="G16" s="195" t="str">
        <f>IF(B16="","",入力表!$N$8)</f>
        <v/>
      </c>
      <c r="H16" s="195" t="str">
        <f>IF(B16="","",入力表!$L$4)</f>
        <v/>
      </c>
      <c r="I16" s="195" t="str">
        <f>IF(B16="","",入力表!AE28)</f>
        <v/>
      </c>
      <c r="J16" s="195" t="str">
        <f>IF(入力表!AH28="","",入力表!AH28)</f>
        <v/>
      </c>
      <c r="K16" s="195" t="str">
        <f t="shared" si="0"/>
        <v/>
      </c>
      <c r="L16" s="195" t="str">
        <f>IF(入力表!AV28="","",入力表!AV28)</f>
        <v/>
      </c>
      <c r="M16" s="195" t="str">
        <f t="shared" si="1"/>
        <v/>
      </c>
      <c r="N16" s="195" t="str">
        <f>IF(入力表!BJ28="","",入力表!BJ28)</f>
        <v/>
      </c>
      <c r="O16" s="195" t="str">
        <f t="shared" si="2"/>
        <v/>
      </c>
      <c r="P16" s="195" t="str">
        <f>IF(入力表!BX28="","",入力表!BX28)</f>
        <v/>
      </c>
      <c r="Q16" s="195" t="str">
        <f t="shared" si="3"/>
        <v/>
      </c>
      <c r="R16" s="195" t="str">
        <f>IF(入力表!CA28="","",入力表!CA28)</f>
        <v/>
      </c>
      <c r="S16" s="195" t="str">
        <f t="shared" si="4"/>
        <v/>
      </c>
      <c r="T16" s="197"/>
      <c r="U16" s="13"/>
      <c r="V16" s="183" t="str">
        <f>IF(入力表!AN28="","",入力表!AN28)</f>
        <v/>
      </c>
      <c r="W16" s="186" t="str">
        <f>IF(入力表!AO28="","",入力表!AO28)</f>
        <v/>
      </c>
      <c r="X16" s="186" t="str">
        <f>IF(ISERROR(VLOOKUP(IF(W16="","",入力表!AP28),$AU$2:$AV$5,2,FALSE)),"",VLOOKUP(IF(W16="","",入力表!AS28),$AU$2:$AV$5,2,FALSE))</f>
        <v/>
      </c>
      <c r="Y16" s="186" t="str">
        <f>IF(入力表!AQ28="","",入力表!AQ28)</f>
        <v/>
      </c>
      <c r="Z16" s="186" t="str">
        <f>IF(入力表!AR28="","",入力表!AR28)</f>
        <v/>
      </c>
      <c r="AA16" s="186" t="str">
        <f>IF(ISERROR(VLOOKUP(入力表!AS28,$AU$2:$AV$5,2,FALSE)),"",VLOOKUP(入力表!AS28,$AU$2:$AV$5,2,FALSE))</f>
        <v/>
      </c>
      <c r="AB16" s="186" t="str">
        <f>IF(入力表!AT28="","",入力表!AT28)</f>
        <v/>
      </c>
      <c r="AC16" s="184" t="str">
        <f>IF(入力表!AU28="","",入力表!AU28)</f>
        <v/>
      </c>
      <c r="AD16" s="183" t="str">
        <f>IF(入力表!BB28="","",入力表!BB28)</f>
        <v/>
      </c>
      <c r="AE16" s="186" t="str">
        <f>IF(入力表!BC28="","",入力表!BC28)</f>
        <v/>
      </c>
      <c r="AF16" s="186" t="str">
        <f>IF(ISERROR(VLOOKUP(IF(AE16="","",入力表!BD28),$AU$2:$AV$5,2,FALSE)),"",VLOOKUP(IF(AE16="","",入力表!BD28),$AU$2:$AV$5,2,FALSE))</f>
        <v/>
      </c>
      <c r="AG16" s="187" t="str">
        <f>IF(入力表!BE28="","",入力表!BE28)</f>
        <v/>
      </c>
      <c r="AH16" s="187" t="str">
        <f>IF(入力表!BF28="","",入力表!BF28)</f>
        <v/>
      </c>
      <c r="AI16" s="187" t="str">
        <f>IF(ISERROR(VLOOKUP(入力表!BG28,$AU$2:$AV$5,2,FALSE)),"",VLOOKUP(入力表!BG28,$AU$2:$AV$5,2,FALSE))</f>
        <v/>
      </c>
      <c r="AJ16" s="187" t="str">
        <f>IF(入力表!BH28="","",入力表!BH28)</f>
        <v/>
      </c>
      <c r="AK16" s="185" t="str">
        <f>IF(入力表!BI28="","",入力表!BI28)</f>
        <v/>
      </c>
      <c r="AL16" s="188" t="str">
        <f>IF(入力表!BP28="","",入力表!BP28)</f>
        <v/>
      </c>
      <c r="AM16" s="192" t="str">
        <f>IF(入力表!BQ28="","",入力表!BQ28)</f>
        <v/>
      </c>
      <c r="AN16" s="192" t="str">
        <f>IF(ISERROR(VLOOKUP(IF(AM16="","",入力表!BR28),$AU$2:$AV$5,2,FALSE)),"",VLOOKUP(IF(AM16="","",入力表!BR28),$AU$2:$AV$5,2,FALSE))</f>
        <v/>
      </c>
      <c r="AO16" s="192" t="str">
        <f>IF(入力表!BS28="","",入力表!BS28)</f>
        <v/>
      </c>
      <c r="AP16" s="192" t="str">
        <f>IF(入力表!BT28="","",入力表!BT28)</f>
        <v/>
      </c>
      <c r="AQ16" s="192" t="str">
        <f>IF(ISERROR(VLOOKUP(入力表!BU28,$AU$2:$AV$5,2,FALSE)),"",VLOOKUP(入力表!BU28,$AU$2:$AV$5,2,FALSE))</f>
        <v/>
      </c>
      <c r="AR16" s="192" t="str">
        <f>IF(入力表!BV28="","",入力表!BV28)</f>
        <v/>
      </c>
      <c r="AS16" s="190" t="str">
        <f>IF(入力表!BW28="","",入力表!BW28)</f>
        <v/>
      </c>
      <c r="AX16" s="25" t="s">
        <v>75</v>
      </c>
      <c r="AY16" s="24" t="str">
        <f>CONCATENATE(入力表!BL9,".",入力表!BN9,入力表!BO9,".",入力表!BQ9,入力表!BR9)</f>
        <v>..</v>
      </c>
    </row>
    <row r="17" spans="1:51" ht="9.9" customHeight="1">
      <c r="A17" s="12">
        <v>16</v>
      </c>
      <c r="B17" s="195" t="str">
        <f>IF(入力表!H29=0,"",入力表!H29)</f>
        <v/>
      </c>
      <c r="C17" s="195" t="str">
        <f>IF(入力表!J29=0,"",入力表!J29)</f>
        <v/>
      </c>
      <c r="D17" s="195" t="str">
        <f>IF(入力表!N29=0,"",入力表!N29)</f>
        <v/>
      </c>
      <c r="E17" s="195" t="str">
        <f>RIGHT(入力表!AA29,2)</f>
        <v/>
      </c>
      <c r="F17" s="195" t="str">
        <f>IF(入力表!U29=0,"",入力表!U29)</f>
        <v/>
      </c>
      <c r="G17" s="195" t="str">
        <f>IF(B17="","",入力表!$N$8)</f>
        <v/>
      </c>
      <c r="H17" s="195" t="str">
        <f>IF(B17="","",入力表!$L$4)</f>
        <v/>
      </c>
      <c r="I17" s="195" t="str">
        <f>IF(B17="","",入力表!AE29)</f>
        <v/>
      </c>
      <c r="J17" s="195" t="str">
        <f>IF(入力表!AH29="","",入力表!AH29)</f>
        <v/>
      </c>
      <c r="K17" s="195" t="str">
        <f t="shared" si="0"/>
        <v/>
      </c>
      <c r="L17" s="195" t="str">
        <f>IF(入力表!AV29="","",入力表!AV29)</f>
        <v/>
      </c>
      <c r="M17" s="195" t="str">
        <f t="shared" si="1"/>
        <v/>
      </c>
      <c r="N17" s="195" t="str">
        <f>IF(入力表!BJ29="","",入力表!BJ29)</f>
        <v/>
      </c>
      <c r="O17" s="195" t="str">
        <f t="shared" si="2"/>
        <v/>
      </c>
      <c r="P17" s="195" t="str">
        <f>IF(入力表!BX29="","",入力表!BX29)</f>
        <v/>
      </c>
      <c r="Q17" s="195" t="str">
        <f t="shared" si="3"/>
        <v/>
      </c>
      <c r="R17" s="195" t="str">
        <f>IF(入力表!CA29="","",入力表!CA29)</f>
        <v/>
      </c>
      <c r="S17" s="195" t="str">
        <f t="shared" si="4"/>
        <v/>
      </c>
      <c r="T17" s="197"/>
      <c r="U17" s="13"/>
      <c r="V17" s="183" t="str">
        <f>IF(入力表!AN29="","",入力表!AN29)</f>
        <v/>
      </c>
      <c r="W17" s="186" t="str">
        <f>IF(入力表!AO29="","",入力表!AO29)</f>
        <v/>
      </c>
      <c r="X17" s="186" t="str">
        <f>IF(ISERROR(VLOOKUP(IF(W17="","",入力表!AP29),$AU$2:$AV$5,2,FALSE)),"",VLOOKUP(IF(W17="","",入力表!AS29),$AU$2:$AV$5,2,FALSE))</f>
        <v/>
      </c>
      <c r="Y17" s="186" t="str">
        <f>IF(入力表!AQ29="","",入力表!AQ29)</f>
        <v/>
      </c>
      <c r="Z17" s="186" t="str">
        <f>IF(入力表!AR29="","",入力表!AR29)</f>
        <v/>
      </c>
      <c r="AA17" s="186" t="str">
        <f>IF(ISERROR(VLOOKUP(入力表!AS29,$AU$2:$AV$5,2,FALSE)),"",VLOOKUP(入力表!AS29,$AU$2:$AV$5,2,FALSE))</f>
        <v/>
      </c>
      <c r="AB17" s="186" t="str">
        <f>IF(入力表!AT29="","",入力表!AT29)</f>
        <v/>
      </c>
      <c r="AC17" s="184" t="str">
        <f>IF(入力表!AU29="","",入力表!AU29)</f>
        <v/>
      </c>
      <c r="AD17" s="183" t="str">
        <f>IF(入力表!BB29="","",入力表!BB29)</f>
        <v/>
      </c>
      <c r="AE17" s="186" t="str">
        <f>IF(入力表!BC29="","",入力表!BC29)</f>
        <v/>
      </c>
      <c r="AF17" s="186" t="str">
        <f>IF(ISERROR(VLOOKUP(IF(AE17="","",入力表!BD29),$AU$2:$AV$5,2,FALSE)),"",VLOOKUP(IF(AE17="","",入力表!BD29),$AU$2:$AV$5,2,FALSE))</f>
        <v/>
      </c>
      <c r="AG17" s="187" t="str">
        <f>IF(入力表!BE29="","",入力表!BE29)</f>
        <v/>
      </c>
      <c r="AH17" s="187" t="str">
        <f>IF(入力表!BF29="","",入力表!BF29)</f>
        <v/>
      </c>
      <c r="AI17" s="187" t="str">
        <f>IF(ISERROR(VLOOKUP(入力表!BG29,$AU$2:$AV$5,2,FALSE)),"",VLOOKUP(入力表!BG29,$AU$2:$AV$5,2,FALSE))</f>
        <v/>
      </c>
      <c r="AJ17" s="187" t="str">
        <f>IF(入力表!BH29="","",入力表!BH29)</f>
        <v/>
      </c>
      <c r="AK17" s="185" t="str">
        <f>IF(入力表!BI29="","",入力表!BI29)</f>
        <v/>
      </c>
      <c r="AL17" s="188" t="str">
        <f>IF(入力表!BP29="","",入力表!BP29)</f>
        <v/>
      </c>
      <c r="AM17" s="192" t="str">
        <f>IF(入力表!BQ29="","",入力表!BQ29)</f>
        <v/>
      </c>
      <c r="AN17" s="192" t="str">
        <f>IF(ISERROR(VLOOKUP(IF(AM17="","",入力表!BR29),$AU$2:$AV$5,2,FALSE)),"",VLOOKUP(IF(AM17="","",入力表!BR29),$AU$2:$AV$5,2,FALSE))</f>
        <v/>
      </c>
      <c r="AO17" s="192" t="str">
        <f>IF(入力表!BS29="","",入力表!BS29)</f>
        <v/>
      </c>
      <c r="AP17" s="192" t="str">
        <f>IF(入力表!BT29="","",入力表!BT29)</f>
        <v/>
      </c>
      <c r="AQ17" s="192" t="str">
        <f>IF(ISERROR(VLOOKUP(入力表!BU29,$AU$2:$AV$5,2,FALSE)),"",VLOOKUP(入力表!BU29,$AU$2:$AV$5,2,FALSE))</f>
        <v/>
      </c>
      <c r="AR17" s="192" t="str">
        <f>IF(入力表!BV29="","",入力表!BV29)</f>
        <v/>
      </c>
      <c r="AS17" s="190" t="str">
        <f>IF(入力表!BW29="","",入力表!BW29)</f>
        <v/>
      </c>
      <c r="AX17" s="25" t="s">
        <v>76</v>
      </c>
      <c r="AY17" s="24" t="str">
        <f>CONCATENATE(入力表!BL10,".",入力表!BN10,入力表!BO10,".",入力表!BQ10,入力表!BR10)</f>
        <v>..</v>
      </c>
    </row>
    <row r="18" spans="1:51" ht="9.9" customHeight="1">
      <c r="A18" s="12">
        <v>17</v>
      </c>
      <c r="B18" s="195" t="str">
        <f>IF(入力表!H30=0,"",入力表!H30)</f>
        <v/>
      </c>
      <c r="C18" s="195" t="str">
        <f>IF(入力表!J30=0,"",入力表!J30)</f>
        <v/>
      </c>
      <c r="D18" s="195" t="str">
        <f>IF(入力表!N30=0,"",入力表!N30)</f>
        <v/>
      </c>
      <c r="E18" s="195" t="str">
        <f>RIGHT(入力表!AA30,2)</f>
        <v/>
      </c>
      <c r="F18" s="195" t="str">
        <f>IF(入力表!U30=0,"",入力表!U30)</f>
        <v/>
      </c>
      <c r="G18" s="195" t="str">
        <f>IF(B18="","",入力表!$N$8)</f>
        <v/>
      </c>
      <c r="H18" s="195" t="str">
        <f>IF(B18="","",入力表!$L$4)</f>
        <v/>
      </c>
      <c r="I18" s="195" t="str">
        <f>IF(B18="","",入力表!AE30)</f>
        <v/>
      </c>
      <c r="J18" s="195" t="str">
        <f>IF(入力表!AH30="","",入力表!AH30)</f>
        <v/>
      </c>
      <c r="K18" s="195" t="str">
        <f t="shared" si="0"/>
        <v/>
      </c>
      <c r="L18" s="195" t="str">
        <f>IF(入力表!AV30="","",入力表!AV30)</f>
        <v/>
      </c>
      <c r="M18" s="195" t="str">
        <f t="shared" si="1"/>
        <v/>
      </c>
      <c r="N18" s="195" t="str">
        <f>IF(入力表!BJ30="","",入力表!BJ30)</f>
        <v/>
      </c>
      <c r="O18" s="195" t="str">
        <f t="shared" si="2"/>
        <v/>
      </c>
      <c r="P18" s="195" t="str">
        <f>IF(入力表!BX30="","",入力表!BX30)</f>
        <v/>
      </c>
      <c r="Q18" s="195" t="str">
        <f t="shared" si="3"/>
        <v/>
      </c>
      <c r="R18" s="195" t="str">
        <f>IF(入力表!CA30="","",入力表!CA30)</f>
        <v/>
      </c>
      <c r="S18" s="195" t="str">
        <f t="shared" si="4"/>
        <v/>
      </c>
      <c r="T18" s="197"/>
      <c r="U18" s="13"/>
      <c r="V18" s="183" t="str">
        <f>IF(入力表!AN30="","",入力表!AN30)</f>
        <v/>
      </c>
      <c r="W18" s="186" t="str">
        <f>IF(入力表!AO30="","",入力表!AO30)</f>
        <v/>
      </c>
      <c r="X18" s="186" t="str">
        <f>IF(ISERROR(VLOOKUP(IF(W18="","",入力表!AP30),$AU$2:$AV$5,2,FALSE)),"",VLOOKUP(IF(W18="","",入力表!AS30),$AU$2:$AV$5,2,FALSE))</f>
        <v/>
      </c>
      <c r="Y18" s="186" t="str">
        <f>IF(入力表!AQ30="","",入力表!AQ30)</f>
        <v/>
      </c>
      <c r="Z18" s="186" t="str">
        <f>IF(入力表!AR30="","",入力表!AR30)</f>
        <v/>
      </c>
      <c r="AA18" s="186" t="str">
        <f>IF(ISERROR(VLOOKUP(入力表!AS30,$AU$2:$AV$5,2,FALSE)),"",VLOOKUP(入力表!AS30,$AU$2:$AV$5,2,FALSE))</f>
        <v/>
      </c>
      <c r="AB18" s="186" t="str">
        <f>IF(入力表!AT30="","",入力表!AT30)</f>
        <v/>
      </c>
      <c r="AC18" s="184" t="str">
        <f>IF(入力表!AU30="","",入力表!AU30)</f>
        <v/>
      </c>
      <c r="AD18" s="183" t="str">
        <f>IF(入力表!BB30="","",入力表!BB30)</f>
        <v/>
      </c>
      <c r="AE18" s="186" t="str">
        <f>IF(入力表!BC30="","",入力表!BC30)</f>
        <v/>
      </c>
      <c r="AF18" s="186" t="str">
        <f>IF(ISERROR(VLOOKUP(IF(AE18="","",入力表!BD30),$AU$2:$AV$5,2,FALSE)),"",VLOOKUP(IF(AE18="","",入力表!BD30),$AU$2:$AV$5,2,FALSE))</f>
        <v/>
      </c>
      <c r="AG18" s="187" t="str">
        <f>IF(入力表!BE30="","",入力表!BE30)</f>
        <v/>
      </c>
      <c r="AH18" s="187" t="str">
        <f>IF(入力表!BF30="","",入力表!BF30)</f>
        <v/>
      </c>
      <c r="AI18" s="187" t="str">
        <f>IF(ISERROR(VLOOKUP(入力表!BG30,$AU$2:$AV$5,2,FALSE)),"",VLOOKUP(入力表!BG30,$AU$2:$AV$5,2,FALSE))</f>
        <v/>
      </c>
      <c r="AJ18" s="187" t="str">
        <f>IF(入力表!BH30="","",入力表!BH30)</f>
        <v/>
      </c>
      <c r="AK18" s="185" t="str">
        <f>IF(入力表!BI30="","",入力表!BI30)</f>
        <v/>
      </c>
      <c r="AL18" s="188" t="str">
        <f>IF(入力表!BP30="","",入力表!BP30)</f>
        <v/>
      </c>
      <c r="AM18" s="192" t="str">
        <f>IF(入力表!BQ30="","",入力表!BQ30)</f>
        <v/>
      </c>
      <c r="AN18" s="192" t="str">
        <f>IF(ISERROR(VLOOKUP(IF(AM18="","",入力表!BR30),$AU$2:$AV$5,2,FALSE)),"",VLOOKUP(IF(AM18="","",入力表!BR30),$AU$2:$AV$5,2,FALSE))</f>
        <v/>
      </c>
      <c r="AO18" s="192" t="str">
        <f>IF(入力表!BS30="","",入力表!BS30)</f>
        <v/>
      </c>
      <c r="AP18" s="192" t="str">
        <f>IF(入力表!BT30="","",入力表!BT30)</f>
        <v/>
      </c>
      <c r="AQ18" s="192" t="str">
        <f>IF(ISERROR(VLOOKUP(入力表!BU30,$AU$2:$AV$5,2,FALSE)),"",VLOOKUP(入力表!BU30,$AU$2:$AV$5,2,FALSE))</f>
        <v/>
      </c>
      <c r="AR18" s="192" t="str">
        <f>IF(入力表!BV30="","",入力表!BV30)</f>
        <v/>
      </c>
      <c r="AS18" s="190" t="str">
        <f>IF(入力表!BW30="","",入力表!BW30)</f>
        <v/>
      </c>
      <c r="AX18" s="25" t="s">
        <v>77</v>
      </c>
      <c r="AY18" s="24" t="str">
        <f>CONCATENATE(入力表!BL11,".",入力表!BN11,入力表!BO11,".",入力表!BQ11,入力表!BR11)</f>
        <v>..</v>
      </c>
    </row>
    <row r="19" spans="1:51" ht="9.9" customHeight="1">
      <c r="A19" s="12">
        <v>18</v>
      </c>
      <c r="B19" s="195" t="str">
        <f>IF(入力表!H31=0,"",入力表!H31)</f>
        <v/>
      </c>
      <c r="C19" s="195" t="str">
        <f>IF(入力表!J31=0,"",入力表!J31)</f>
        <v/>
      </c>
      <c r="D19" s="195" t="str">
        <f>IF(入力表!N31=0,"",入力表!N31)</f>
        <v/>
      </c>
      <c r="E19" s="195" t="str">
        <f>RIGHT(入力表!AA31,2)</f>
        <v/>
      </c>
      <c r="F19" s="195" t="str">
        <f>IF(入力表!U31=0,"",入力表!U31)</f>
        <v/>
      </c>
      <c r="G19" s="195" t="str">
        <f>IF(B19="","",入力表!$N$8)</f>
        <v/>
      </c>
      <c r="H19" s="195" t="str">
        <f>IF(B19="","",入力表!$L$4)</f>
        <v/>
      </c>
      <c r="I19" s="195" t="str">
        <f>IF(B19="","",入力表!AE31)</f>
        <v/>
      </c>
      <c r="J19" s="195" t="str">
        <f>IF(入力表!AH31="","",入力表!AH31)</f>
        <v/>
      </c>
      <c r="K19" s="195" t="str">
        <f t="shared" si="0"/>
        <v/>
      </c>
      <c r="L19" s="195" t="str">
        <f>IF(入力表!AV31="","",入力表!AV31)</f>
        <v/>
      </c>
      <c r="M19" s="195" t="str">
        <f t="shared" si="1"/>
        <v/>
      </c>
      <c r="N19" s="195" t="str">
        <f>IF(入力表!BJ31="","",入力表!BJ31)</f>
        <v/>
      </c>
      <c r="O19" s="195" t="str">
        <f t="shared" si="2"/>
        <v/>
      </c>
      <c r="P19" s="195" t="str">
        <f>IF(入力表!BX31="","",入力表!BX31)</f>
        <v/>
      </c>
      <c r="Q19" s="195" t="str">
        <f t="shared" si="3"/>
        <v/>
      </c>
      <c r="R19" s="195" t="str">
        <f>IF(入力表!CA31="","",入力表!CA31)</f>
        <v/>
      </c>
      <c r="S19" s="195" t="str">
        <f t="shared" si="4"/>
        <v/>
      </c>
      <c r="T19" s="197"/>
      <c r="U19" s="13"/>
      <c r="V19" s="183" t="str">
        <f>IF(入力表!AN31="","",入力表!AN31)</f>
        <v/>
      </c>
      <c r="W19" s="186" t="str">
        <f>IF(入力表!AO31="","",入力表!AO31)</f>
        <v/>
      </c>
      <c r="X19" s="186" t="str">
        <f>IF(ISERROR(VLOOKUP(IF(W19="","",入力表!AP31),$AU$2:$AV$5,2,FALSE)),"",VLOOKUP(IF(W19="","",入力表!AS31),$AU$2:$AV$5,2,FALSE))</f>
        <v/>
      </c>
      <c r="Y19" s="186" t="str">
        <f>IF(入力表!AQ31="","",入力表!AQ31)</f>
        <v/>
      </c>
      <c r="Z19" s="186" t="str">
        <f>IF(入力表!AR31="","",入力表!AR31)</f>
        <v/>
      </c>
      <c r="AA19" s="186" t="str">
        <f>IF(ISERROR(VLOOKUP(入力表!AS31,$AU$2:$AV$5,2,FALSE)),"",VLOOKUP(入力表!AS31,$AU$2:$AV$5,2,FALSE))</f>
        <v/>
      </c>
      <c r="AB19" s="186" t="str">
        <f>IF(入力表!AT31="","",入力表!AT31)</f>
        <v/>
      </c>
      <c r="AC19" s="184" t="str">
        <f>IF(入力表!AU31="","",入力表!AU31)</f>
        <v/>
      </c>
      <c r="AD19" s="183" t="str">
        <f>IF(入力表!BB31="","",入力表!BB31)</f>
        <v/>
      </c>
      <c r="AE19" s="186" t="str">
        <f>IF(入力表!BC31="","",入力表!BC31)</f>
        <v/>
      </c>
      <c r="AF19" s="186" t="str">
        <f>IF(ISERROR(VLOOKUP(IF(AE19="","",入力表!BD31),$AU$2:$AV$5,2,FALSE)),"",VLOOKUP(IF(AE19="","",入力表!BD31),$AU$2:$AV$5,2,FALSE))</f>
        <v/>
      </c>
      <c r="AG19" s="187" t="str">
        <f>IF(入力表!BE31="","",入力表!BE31)</f>
        <v/>
      </c>
      <c r="AH19" s="187" t="str">
        <f>IF(入力表!BF31="","",入力表!BF31)</f>
        <v/>
      </c>
      <c r="AI19" s="187" t="str">
        <f>IF(ISERROR(VLOOKUP(入力表!BG31,$AU$2:$AV$5,2,FALSE)),"",VLOOKUP(入力表!BG31,$AU$2:$AV$5,2,FALSE))</f>
        <v/>
      </c>
      <c r="AJ19" s="187" t="str">
        <f>IF(入力表!BH31="","",入力表!BH31)</f>
        <v/>
      </c>
      <c r="AK19" s="185" t="str">
        <f>IF(入力表!BI31="","",入力表!BI31)</f>
        <v/>
      </c>
      <c r="AL19" s="188" t="str">
        <f>IF(入力表!BP31="","",入力表!BP31)</f>
        <v/>
      </c>
      <c r="AM19" s="192" t="str">
        <f>IF(入力表!BQ31="","",入力表!BQ31)</f>
        <v/>
      </c>
      <c r="AN19" s="192" t="str">
        <f>IF(ISERROR(VLOOKUP(IF(AM19="","",入力表!BR31),$AU$2:$AV$5,2,FALSE)),"",VLOOKUP(IF(AM19="","",入力表!BR31),$AU$2:$AV$5,2,FALSE))</f>
        <v/>
      </c>
      <c r="AO19" s="192" t="str">
        <f>IF(入力表!BS31="","",入力表!BS31)</f>
        <v/>
      </c>
      <c r="AP19" s="192" t="str">
        <f>IF(入力表!BT31="","",入力表!BT31)</f>
        <v/>
      </c>
      <c r="AQ19" s="192" t="str">
        <f>IF(ISERROR(VLOOKUP(入力表!BU31,$AU$2:$AV$5,2,FALSE)),"",VLOOKUP(入力表!BU31,$AU$2:$AV$5,2,FALSE))</f>
        <v/>
      </c>
      <c r="AR19" s="192" t="str">
        <f>IF(入力表!BV31="","",入力表!BV31)</f>
        <v/>
      </c>
      <c r="AS19" s="190" t="str">
        <f>IF(入力表!BW31="","",入力表!BW31)</f>
        <v/>
      </c>
      <c r="AX19" s="25" t="s">
        <v>78</v>
      </c>
      <c r="AY19" s="24" t="str">
        <f>CONCATENATE(入力表!BW9,".",入力表!BY9,入力表!BZ9,".",入力表!CB9,入力表!CC9)</f>
        <v>..</v>
      </c>
    </row>
    <row r="20" spans="1:51" ht="9.9" customHeight="1">
      <c r="A20" s="12">
        <v>19</v>
      </c>
      <c r="B20" s="195" t="str">
        <f>IF(入力表!H32=0,"",入力表!H32)</f>
        <v/>
      </c>
      <c r="C20" s="195" t="str">
        <f>IF(入力表!J32=0,"",入力表!J32)</f>
        <v/>
      </c>
      <c r="D20" s="195" t="str">
        <f>IF(入力表!N32=0,"",入力表!N32)</f>
        <v/>
      </c>
      <c r="E20" s="195" t="str">
        <f>RIGHT(入力表!AA32,2)</f>
        <v/>
      </c>
      <c r="F20" s="195" t="str">
        <f>IF(入力表!U32=0,"",入力表!U32)</f>
        <v/>
      </c>
      <c r="G20" s="195" t="str">
        <f>IF(B20="","",入力表!$N$8)</f>
        <v/>
      </c>
      <c r="H20" s="195" t="str">
        <f>IF(B20="","",入力表!$L$4)</f>
        <v/>
      </c>
      <c r="I20" s="195" t="str">
        <f>IF(B20="","",入力表!AE32)</f>
        <v/>
      </c>
      <c r="J20" s="195" t="str">
        <f>IF(入力表!AH32="","",入力表!AH32)</f>
        <v/>
      </c>
      <c r="K20" s="195" t="str">
        <f t="shared" si="0"/>
        <v/>
      </c>
      <c r="L20" s="195" t="str">
        <f>IF(入力表!AV32="","",入力表!AV32)</f>
        <v/>
      </c>
      <c r="M20" s="195" t="str">
        <f t="shared" si="1"/>
        <v/>
      </c>
      <c r="N20" s="195" t="str">
        <f>IF(入力表!BJ32="","",入力表!BJ32)</f>
        <v/>
      </c>
      <c r="O20" s="195" t="str">
        <f t="shared" si="2"/>
        <v/>
      </c>
      <c r="P20" s="195" t="str">
        <f>IF(入力表!BX32="","",入力表!BX32)</f>
        <v/>
      </c>
      <c r="Q20" s="195" t="str">
        <f t="shared" si="3"/>
        <v/>
      </c>
      <c r="R20" s="195" t="str">
        <f>IF(入力表!CA32="","",入力表!CA32)</f>
        <v/>
      </c>
      <c r="S20" s="195" t="str">
        <f t="shared" si="4"/>
        <v/>
      </c>
      <c r="T20" s="197"/>
      <c r="U20" s="13"/>
      <c r="V20" s="183" t="str">
        <f>IF(入力表!AN32="","",入力表!AN32)</f>
        <v/>
      </c>
      <c r="W20" s="186" t="str">
        <f>IF(入力表!AO32="","",入力表!AO32)</f>
        <v/>
      </c>
      <c r="X20" s="186" t="str">
        <f>IF(ISERROR(VLOOKUP(IF(W20="","",入力表!AP32),$AU$2:$AV$5,2,FALSE)),"",VLOOKUP(IF(W20="","",入力表!AS32),$AU$2:$AV$5,2,FALSE))</f>
        <v/>
      </c>
      <c r="Y20" s="186" t="str">
        <f>IF(入力表!AQ32="","",入力表!AQ32)</f>
        <v/>
      </c>
      <c r="Z20" s="186" t="str">
        <f>IF(入力表!AR32="","",入力表!AR32)</f>
        <v/>
      </c>
      <c r="AA20" s="186" t="str">
        <f>IF(ISERROR(VLOOKUP(入力表!AS32,$AU$2:$AV$5,2,FALSE)),"",VLOOKUP(入力表!AS32,$AU$2:$AV$5,2,FALSE))</f>
        <v/>
      </c>
      <c r="AB20" s="186" t="str">
        <f>IF(入力表!AT32="","",入力表!AT32)</f>
        <v/>
      </c>
      <c r="AC20" s="184" t="str">
        <f>IF(入力表!AU32="","",入力表!AU32)</f>
        <v/>
      </c>
      <c r="AD20" s="183" t="str">
        <f>IF(入力表!BB32="","",入力表!BB32)</f>
        <v/>
      </c>
      <c r="AE20" s="186" t="str">
        <f>IF(入力表!BC32="","",入力表!BC32)</f>
        <v/>
      </c>
      <c r="AF20" s="186" t="str">
        <f>IF(ISERROR(VLOOKUP(IF(AE20="","",入力表!BD32),$AU$2:$AV$5,2,FALSE)),"",VLOOKUP(IF(AE20="","",入力表!BD32),$AU$2:$AV$5,2,FALSE))</f>
        <v/>
      </c>
      <c r="AG20" s="187" t="str">
        <f>IF(入力表!BE32="","",入力表!BE32)</f>
        <v/>
      </c>
      <c r="AH20" s="187" t="str">
        <f>IF(入力表!BF32="","",入力表!BF32)</f>
        <v/>
      </c>
      <c r="AI20" s="187" t="str">
        <f>IF(ISERROR(VLOOKUP(入力表!BG32,$AU$2:$AV$5,2,FALSE)),"",VLOOKUP(入力表!BG32,$AU$2:$AV$5,2,FALSE))</f>
        <v/>
      </c>
      <c r="AJ20" s="187" t="str">
        <f>IF(入力表!BH32="","",入力表!BH32)</f>
        <v/>
      </c>
      <c r="AK20" s="185" t="str">
        <f>IF(入力表!BI32="","",入力表!BI32)</f>
        <v/>
      </c>
      <c r="AL20" s="188" t="str">
        <f>IF(入力表!BP32="","",入力表!BP32)</f>
        <v/>
      </c>
      <c r="AM20" s="192" t="str">
        <f>IF(入力表!BQ32="","",入力表!BQ32)</f>
        <v/>
      </c>
      <c r="AN20" s="192" t="str">
        <f>IF(ISERROR(VLOOKUP(IF(AM20="","",入力表!BR32),$AU$2:$AV$5,2,FALSE)),"",VLOOKUP(IF(AM20="","",入力表!BR32),$AU$2:$AV$5,2,FALSE))</f>
        <v/>
      </c>
      <c r="AO20" s="192" t="str">
        <f>IF(入力表!BS32="","",入力表!BS32)</f>
        <v/>
      </c>
      <c r="AP20" s="192" t="str">
        <f>IF(入力表!BT32="","",入力表!BT32)</f>
        <v/>
      </c>
      <c r="AQ20" s="192" t="str">
        <f>IF(ISERROR(VLOOKUP(入力表!BU32,$AU$2:$AV$5,2,FALSE)),"",VLOOKUP(入力表!BU32,$AU$2:$AV$5,2,FALSE))</f>
        <v/>
      </c>
      <c r="AR20" s="192" t="str">
        <f>IF(入力表!BV32="","",入力表!BV32)</f>
        <v/>
      </c>
      <c r="AS20" s="190" t="str">
        <f>IF(入力表!BW32="","",入力表!BW32)</f>
        <v/>
      </c>
      <c r="AX20" s="25" t="s">
        <v>79</v>
      </c>
      <c r="AY20" s="24" t="str">
        <f>CONCATENATE(入力表!BW10,".",入力表!BY10,入力表!BZ10,".",入力表!CB10,入力表!CC10)</f>
        <v>..</v>
      </c>
    </row>
    <row r="21" spans="1:51" ht="9.9" customHeight="1">
      <c r="A21" s="12">
        <v>20</v>
      </c>
      <c r="B21" s="195" t="str">
        <f>IF(入力表!H33=0,"",入力表!H33)</f>
        <v/>
      </c>
      <c r="C21" s="195" t="str">
        <f>IF(入力表!J33=0,"",入力表!J33)</f>
        <v/>
      </c>
      <c r="D21" s="195" t="str">
        <f>IF(入力表!N33=0,"",入力表!N33)</f>
        <v/>
      </c>
      <c r="E21" s="195" t="str">
        <f>RIGHT(入力表!AA33,2)</f>
        <v/>
      </c>
      <c r="F21" s="195" t="str">
        <f>IF(入力表!U33=0,"",入力表!U33)</f>
        <v/>
      </c>
      <c r="G21" s="195" t="str">
        <f>IF(B21="","",入力表!$N$8)</f>
        <v/>
      </c>
      <c r="H21" s="195" t="str">
        <f>IF(B21="","",入力表!$L$4)</f>
        <v/>
      </c>
      <c r="I21" s="195" t="str">
        <f>IF(B21="","",入力表!AE33)</f>
        <v/>
      </c>
      <c r="J21" s="195" t="str">
        <f>IF(入力表!AH33="","",入力表!AH33)</f>
        <v/>
      </c>
      <c r="K21" s="195" t="str">
        <f t="shared" si="0"/>
        <v/>
      </c>
      <c r="L21" s="195" t="str">
        <f>IF(入力表!AV33="","",入力表!AV33)</f>
        <v/>
      </c>
      <c r="M21" s="195" t="str">
        <f t="shared" si="1"/>
        <v/>
      </c>
      <c r="N21" s="195" t="str">
        <f>IF(入力表!BJ33="","",入力表!BJ33)</f>
        <v/>
      </c>
      <c r="O21" s="195" t="str">
        <f t="shared" si="2"/>
        <v/>
      </c>
      <c r="P21" s="195" t="str">
        <f>IF(入力表!BX33="","",入力表!BX33)</f>
        <v/>
      </c>
      <c r="Q21" s="195" t="str">
        <f t="shared" si="3"/>
        <v/>
      </c>
      <c r="R21" s="195" t="str">
        <f>IF(入力表!CA33="","",入力表!CA33)</f>
        <v/>
      </c>
      <c r="S21" s="195" t="str">
        <f t="shared" si="4"/>
        <v/>
      </c>
      <c r="T21" s="197"/>
      <c r="U21" s="13"/>
      <c r="V21" s="183" t="str">
        <f>IF(入力表!AN33="","",入力表!AN33)</f>
        <v/>
      </c>
      <c r="W21" s="186" t="str">
        <f>IF(入力表!AO33="","",入力表!AO33)</f>
        <v/>
      </c>
      <c r="X21" s="186" t="str">
        <f>IF(ISERROR(VLOOKUP(IF(W21="","",入力表!AP33),$AU$2:$AV$5,2,FALSE)),"",VLOOKUP(IF(W21="","",入力表!AS33),$AU$2:$AV$5,2,FALSE))</f>
        <v/>
      </c>
      <c r="Y21" s="186" t="str">
        <f>IF(入力表!AQ33="","",入力表!AQ33)</f>
        <v/>
      </c>
      <c r="Z21" s="186" t="str">
        <f>IF(入力表!AR33="","",入力表!AR33)</f>
        <v/>
      </c>
      <c r="AA21" s="186" t="str">
        <f>IF(ISERROR(VLOOKUP(入力表!AS33,$AU$2:$AV$5,2,FALSE)),"",VLOOKUP(入力表!AS33,$AU$2:$AV$5,2,FALSE))</f>
        <v/>
      </c>
      <c r="AB21" s="186" t="str">
        <f>IF(入力表!AT33="","",入力表!AT33)</f>
        <v/>
      </c>
      <c r="AC21" s="184" t="str">
        <f>IF(入力表!AU33="","",入力表!AU33)</f>
        <v/>
      </c>
      <c r="AD21" s="183" t="str">
        <f>IF(入力表!BB33="","",入力表!BB33)</f>
        <v/>
      </c>
      <c r="AE21" s="186" t="str">
        <f>IF(入力表!BC33="","",入力表!BC33)</f>
        <v/>
      </c>
      <c r="AF21" s="186" t="str">
        <f>IF(ISERROR(VLOOKUP(IF(AE21="","",入力表!BD33),$AU$2:$AV$5,2,FALSE)),"",VLOOKUP(IF(AE21="","",入力表!BD33),$AU$2:$AV$5,2,FALSE))</f>
        <v/>
      </c>
      <c r="AG21" s="187" t="str">
        <f>IF(入力表!BE33="","",入力表!BE33)</f>
        <v/>
      </c>
      <c r="AH21" s="187" t="str">
        <f>IF(入力表!BF33="","",入力表!BF33)</f>
        <v/>
      </c>
      <c r="AI21" s="187" t="str">
        <f>IF(ISERROR(VLOOKUP(入力表!BG33,$AU$2:$AV$5,2,FALSE)),"",VLOOKUP(入力表!BG33,$AU$2:$AV$5,2,FALSE))</f>
        <v/>
      </c>
      <c r="AJ21" s="187" t="str">
        <f>IF(入力表!BH33="","",入力表!BH33)</f>
        <v/>
      </c>
      <c r="AK21" s="185" t="str">
        <f>IF(入力表!BI33="","",入力表!BI33)</f>
        <v/>
      </c>
      <c r="AL21" s="188" t="str">
        <f>IF(入力表!BP33="","",入力表!BP33)</f>
        <v/>
      </c>
      <c r="AM21" s="192" t="str">
        <f>IF(入力表!BQ33="","",入力表!BQ33)</f>
        <v/>
      </c>
      <c r="AN21" s="192" t="str">
        <f>IF(ISERROR(VLOOKUP(IF(AM21="","",入力表!BR33),$AU$2:$AV$5,2,FALSE)),"",VLOOKUP(IF(AM21="","",入力表!BR33),$AU$2:$AV$5,2,FALSE))</f>
        <v/>
      </c>
      <c r="AO21" s="192" t="str">
        <f>IF(入力表!BS33="","",入力表!BS33)</f>
        <v/>
      </c>
      <c r="AP21" s="192" t="str">
        <f>IF(入力表!BT33="","",入力表!BT33)</f>
        <v/>
      </c>
      <c r="AQ21" s="192" t="str">
        <f>IF(ISERROR(VLOOKUP(入力表!BU33,$AU$2:$AV$5,2,FALSE)),"",VLOOKUP(入力表!BU33,$AU$2:$AV$5,2,FALSE))</f>
        <v/>
      </c>
      <c r="AR21" s="192" t="str">
        <f>IF(入力表!BV33="","",入力表!BV33)</f>
        <v/>
      </c>
      <c r="AS21" s="190" t="str">
        <f>IF(入力表!BW33="","",入力表!BW33)</f>
        <v/>
      </c>
      <c r="AX21" s="25" t="s">
        <v>80</v>
      </c>
      <c r="AY21" s="24" t="str">
        <f>CONCATENATE(入力表!BW11,".",入力表!BY11,入力表!BZ11,".",入力表!CB11,入力表!CC11)</f>
        <v>..</v>
      </c>
    </row>
    <row r="22" spans="1:51" ht="9.9" customHeight="1">
      <c r="A22" s="12">
        <v>21</v>
      </c>
      <c r="B22" s="195" t="str">
        <f>IF(入力表!H34=0,"",入力表!H34)</f>
        <v/>
      </c>
      <c r="C22" s="195" t="str">
        <f>IF(入力表!J34=0,"",入力表!J34)</f>
        <v/>
      </c>
      <c r="D22" s="195" t="str">
        <f>IF(入力表!N34=0,"",入力表!N34)</f>
        <v/>
      </c>
      <c r="E22" s="195" t="str">
        <f>RIGHT(入力表!AA34,2)</f>
        <v/>
      </c>
      <c r="F22" s="195" t="str">
        <f>IF(入力表!U34=0,"",入力表!U34)</f>
        <v/>
      </c>
      <c r="G22" s="195" t="str">
        <f>IF(B22="","",入力表!$N$8)</f>
        <v/>
      </c>
      <c r="H22" s="195" t="str">
        <f>IF(B22="","",入力表!$L$4)</f>
        <v/>
      </c>
      <c r="I22" s="195" t="str">
        <f>IF(B22="","",入力表!AE34)</f>
        <v/>
      </c>
      <c r="J22" s="195" t="str">
        <f>IF(入力表!AH34="","",入力表!AH34)</f>
        <v/>
      </c>
      <c r="K22" s="195" t="str">
        <f t="shared" si="0"/>
        <v/>
      </c>
      <c r="L22" s="195" t="str">
        <f>IF(入力表!AV34="","",入力表!AV34)</f>
        <v/>
      </c>
      <c r="M22" s="195" t="str">
        <f t="shared" si="1"/>
        <v/>
      </c>
      <c r="N22" s="195" t="str">
        <f>IF(入力表!BJ34="","",入力表!BJ34)</f>
        <v/>
      </c>
      <c r="O22" s="195" t="str">
        <f t="shared" si="2"/>
        <v/>
      </c>
      <c r="P22" s="195" t="str">
        <f>IF(入力表!BX34="","",入力表!BX34)</f>
        <v/>
      </c>
      <c r="Q22" s="195" t="str">
        <f t="shared" si="3"/>
        <v/>
      </c>
      <c r="R22" s="195" t="str">
        <f>IF(入力表!CA34="","",入力表!CA34)</f>
        <v/>
      </c>
      <c r="S22" s="195" t="str">
        <f t="shared" si="4"/>
        <v/>
      </c>
      <c r="T22" s="197"/>
      <c r="U22" s="13"/>
      <c r="V22" s="183" t="str">
        <f>IF(入力表!AN34="","",入力表!AN34)</f>
        <v/>
      </c>
      <c r="W22" s="186" t="str">
        <f>IF(入力表!AO34="","",入力表!AO34)</f>
        <v/>
      </c>
      <c r="X22" s="186" t="str">
        <f>IF(ISERROR(VLOOKUP(IF(W22="","",入力表!AP34),$AU$2:$AV$5,2,FALSE)),"",VLOOKUP(IF(W22="","",入力表!AS34),$AU$2:$AV$5,2,FALSE))</f>
        <v/>
      </c>
      <c r="Y22" s="186" t="str">
        <f>IF(入力表!AQ34="","",入力表!AQ34)</f>
        <v/>
      </c>
      <c r="Z22" s="186" t="str">
        <f>IF(入力表!AR34="","",入力表!AR34)</f>
        <v/>
      </c>
      <c r="AA22" s="186" t="str">
        <f>IF(ISERROR(VLOOKUP(入力表!AS34,$AU$2:$AV$5,2,FALSE)),"",VLOOKUP(入力表!AS34,$AU$2:$AV$5,2,FALSE))</f>
        <v/>
      </c>
      <c r="AB22" s="186" t="str">
        <f>IF(入力表!AT34="","",入力表!AT34)</f>
        <v/>
      </c>
      <c r="AC22" s="184" t="str">
        <f>IF(入力表!AU34="","",入力表!AU34)</f>
        <v/>
      </c>
      <c r="AD22" s="183" t="str">
        <f>IF(入力表!BB34="","",入力表!BB34)</f>
        <v/>
      </c>
      <c r="AE22" s="186" t="str">
        <f>IF(入力表!BC34="","",入力表!BC34)</f>
        <v/>
      </c>
      <c r="AF22" s="186" t="str">
        <f>IF(ISERROR(VLOOKUP(IF(AE22="","",入力表!BD34),$AU$2:$AV$5,2,FALSE)),"",VLOOKUP(IF(AE22="","",入力表!BD34),$AU$2:$AV$5,2,FALSE))</f>
        <v/>
      </c>
      <c r="AG22" s="187" t="str">
        <f>IF(入力表!BE34="","",入力表!BE34)</f>
        <v/>
      </c>
      <c r="AH22" s="187" t="str">
        <f>IF(入力表!BF34="","",入力表!BF34)</f>
        <v/>
      </c>
      <c r="AI22" s="187" t="str">
        <f>IF(ISERROR(VLOOKUP(入力表!BG34,$AU$2:$AV$5,2,FALSE)),"",VLOOKUP(入力表!BG34,$AU$2:$AV$5,2,FALSE))</f>
        <v/>
      </c>
      <c r="AJ22" s="187" t="str">
        <f>IF(入力表!BH34="","",入力表!BH34)</f>
        <v/>
      </c>
      <c r="AK22" s="185" t="str">
        <f>IF(入力表!BI34="","",入力表!BI34)</f>
        <v/>
      </c>
      <c r="AL22" s="188" t="str">
        <f>IF(入力表!BP34="","",入力表!BP34)</f>
        <v/>
      </c>
      <c r="AM22" s="192" t="str">
        <f>IF(入力表!BQ34="","",入力表!BQ34)</f>
        <v/>
      </c>
      <c r="AN22" s="192" t="str">
        <f>IF(ISERROR(VLOOKUP(IF(AM22="","",入力表!BR34),$AU$2:$AV$5,2,FALSE)),"",VLOOKUP(IF(AM22="","",入力表!BR34),$AU$2:$AV$5,2,FALSE))</f>
        <v/>
      </c>
      <c r="AO22" s="192" t="str">
        <f>IF(入力表!BS34="","",入力表!BS34)</f>
        <v/>
      </c>
      <c r="AP22" s="192" t="str">
        <f>IF(入力表!BT34="","",入力表!BT34)</f>
        <v/>
      </c>
      <c r="AQ22" s="192" t="str">
        <f>IF(ISERROR(VLOOKUP(入力表!BU34,$AU$2:$AV$5,2,FALSE)),"",VLOOKUP(入力表!BU34,$AU$2:$AV$5,2,FALSE))</f>
        <v/>
      </c>
      <c r="AR22" s="192" t="str">
        <f>IF(入力表!BV34="","",入力表!BV34)</f>
        <v/>
      </c>
      <c r="AS22" s="190" t="str">
        <f>IF(入力表!BW34="","",入力表!BW34)</f>
        <v/>
      </c>
    </row>
    <row r="23" spans="1:51" ht="9.9" customHeight="1">
      <c r="A23" s="12">
        <v>22</v>
      </c>
      <c r="B23" s="195" t="str">
        <f>IF(入力表!H35=0,"",入力表!H35)</f>
        <v/>
      </c>
      <c r="C23" s="195" t="str">
        <f>IF(入力表!J35=0,"",入力表!J35)</f>
        <v/>
      </c>
      <c r="D23" s="195" t="str">
        <f>IF(入力表!N35=0,"",入力表!N35)</f>
        <v/>
      </c>
      <c r="E23" s="195" t="str">
        <f>RIGHT(入力表!AA35,2)</f>
        <v/>
      </c>
      <c r="F23" s="195" t="str">
        <f>IF(入力表!U35=0,"",入力表!U35)</f>
        <v/>
      </c>
      <c r="G23" s="195" t="str">
        <f>IF(B23="","",入力表!$N$8)</f>
        <v/>
      </c>
      <c r="H23" s="195" t="str">
        <f>IF(B23="","",入力表!$L$4)</f>
        <v/>
      </c>
      <c r="I23" s="195" t="str">
        <f>IF(B23="","",入力表!AE35)</f>
        <v/>
      </c>
      <c r="J23" s="195" t="str">
        <f>IF(入力表!AH35="","",入力表!AH35)</f>
        <v/>
      </c>
      <c r="K23" s="195" t="str">
        <f t="shared" si="0"/>
        <v/>
      </c>
      <c r="L23" s="195" t="str">
        <f>IF(入力表!AV35="","",入力表!AV35)</f>
        <v/>
      </c>
      <c r="M23" s="195" t="str">
        <f t="shared" si="1"/>
        <v/>
      </c>
      <c r="N23" s="195" t="str">
        <f>IF(入力表!BJ35="","",入力表!BJ35)</f>
        <v/>
      </c>
      <c r="O23" s="195" t="str">
        <f t="shared" si="2"/>
        <v/>
      </c>
      <c r="P23" s="195" t="str">
        <f>IF(入力表!BX35="","",入力表!BX35)</f>
        <v/>
      </c>
      <c r="Q23" s="195" t="str">
        <f t="shared" si="3"/>
        <v/>
      </c>
      <c r="R23" s="195" t="str">
        <f>IF(入力表!CA35="","",入力表!CA35)</f>
        <v/>
      </c>
      <c r="S23" s="195" t="str">
        <f t="shared" si="4"/>
        <v/>
      </c>
      <c r="T23" s="197"/>
      <c r="U23" s="13"/>
      <c r="V23" s="183" t="str">
        <f>IF(入力表!AN35="","",入力表!AN35)</f>
        <v/>
      </c>
      <c r="W23" s="186" t="str">
        <f>IF(入力表!AO35="","",入力表!AO35)</f>
        <v/>
      </c>
      <c r="X23" s="186" t="str">
        <f>IF(ISERROR(VLOOKUP(IF(W23="","",入力表!AP35),$AU$2:$AV$5,2,FALSE)),"",VLOOKUP(IF(W23="","",入力表!AS35),$AU$2:$AV$5,2,FALSE))</f>
        <v/>
      </c>
      <c r="Y23" s="186" t="str">
        <f>IF(入力表!AQ35="","",入力表!AQ35)</f>
        <v/>
      </c>
      <c r="Z23" s="186" t="str">
        <f>IF(入力表!AR35="","",入力表!AR35)</f>
        <v/>
      </c>
      <c r="AA23" s="186" t="str">
        <f>IF(ISERROR(VLOOKUP(入力表!AS35,$AU$2:$AV$5,2,FALSE)),"",VLOOKUP(入力表!AS35,$AU$2:$AV$5,2,FALSE))</f>
        <v/>
      </c>
      <c r="AB23" s="186" t="str">
        <f>IF(入力表!AT35="","",入力表!AT35)</f>
        <v/>
      </c>
      <c r="AC23" s="184" t="str">
        <f>IF(入力表!AU35="","",入力表!AU35)</f>
        <v/>
      </c>
      <c r="AD23" s="183" t="str">
        <f>IF(入力表!BB35="","",入力表!BB35)</f>
        <v/>
      </c>
      <c r="AE23" s="186" t="str">
        <f>IF(入力表!BC35="","",入力表!BC35)</f>
        <v/>
      </c>
      <c r="AF23" s="186" t="str">
        <f>IF(ISERROR(VLOOKUP(IF(AE23="","",入力表!BD35),$AU$2:$AV$5,2,FALSE)),"",VLOOKUP(IF(AE23="","",入力表!BD35),$AU$2:$AV$5,2,FALSE))</f>
        <v/>
      </c>
      <c r="AG23" s="187" t="str">
        <f>IF(入力表!BE35="","",入力表!BE35)</f>
        <v/>
      </c>
      <c r="AH23" s="187" t="str">
        <f>IF(入力表!BF35="","",入力表!BF35)</f>
        <v/>
      </c>
      <c r="AI23" s="187" t="str">
        <f>IF(ISERROR(VLOOKUP(入力表!BG35,$AU$2:$AV$5,2,FALSE)),"",VLOOKUP(入力表!BG35,$AU$2:$AV$5,2,FALSE))</f>
        <v/>
      </c>
      <c r="AJ23" s="187" t="str">
        <f>IF(入力表!BH35="","",入力表!BH35)</f>
        <v/>
      </c>
      <c r="AK23" s="185" t="str">
        <f>IF(入力表!BI35="","",入力表!BI35)</f>
        <v/>
      </c>
      <c r="AL23" s="188" t="str">
        <f>IF(入力表!BP35="","",入力表!BP35)</f>
        <v/>
      </c>
      <c r="AM23" s="192" t="str">
        <f>IF(入力表!BQ35="","",入力表!BQ35)</f>
        <v/>
      </c>
      <c r="AN23" s="192" t="str">
        <f>IF(ISERROR(VLOOKUP(IF(AM23="","",入力表!BR35),$AU$2:$AV$5,2,FALSE)),"",VLOOKUP(IF(AM23="","",入力表!BR35),$AU$2:$AV$5,2,FALSE))</f>
        <v/>
      </c>
      <c r="AO23" s="192" t="str">
        <f>IF(入力表!BS35="","",入力表!BS35)</f>
        <v/>
      </c>
      <c r="AP23" s="192" t="str">
        <f>IF(入力表!BT35="","",入力表!BT35)</f>
        <v/>
      </c>
      <c r="AQ23" s="192" t="str">
        <f>IF(ISERROR(VLOOKUP(入力表!BU35,$AU$2:$AV$5,2,FALSE)),"",VLOOKUP(入力表!BU35,$AU$2:$AV$5,2,FALSE))</f>
        <v/>
      </c>
      <c r="AR23" s="192" t="str">
        <f>IF(入力表!BV35="","",入力表!BV35)</f>
        <v/>
      </c>
      <c r="AS23" s="190" t="str">
        <f>IF(入力表!BW35="","",入力表!BW35)</f>
        <v/>
      </c>
    </row>
    <row r="24" spans="1:51" ht="9.9" customHeight="1">
      <c r="A24" s="12">
        <v>23</v>
      </c>
      <c r="B24" s="195" t="str">
        <f>IF(入力表!H36=0,"",入力表!H36)</f>
        <v/>
      </c>
      <c r="C24" s="195" t="str">
        <f>IF(入力表!J36=0,"",入力表!J36)</f>
        <v/>
      </c>
      <c r="D24" s="195" t="str">
        <f>IF(入力表!N36=0,"",入力表!N36)</f>
        <v/>
      </c>
      <c r="E24" s="195" t="str">
        <f>RIGHT(入力表!AA36,2)</f>
        <v/>
      </c>
      <c r="F24" s="195" t="str">
        <f>IF(入力表!U36=0,"",入力表!U36)</f>
        <v/>
      </c>
      <c r="G24" s="195" t="str">
        <f>IF(B24="","",入力表!$N$8)</f>
        <v/>
      </c>
      <c r="H24" s="195" t="str">
        <f>IF(B24="","",入力表!$L$4)</f>
        <v/>
      </c>
      <c r="I24" s="195" t="str">
        <f>IF(B24="","",入力表!AE36)</f>
        <v/>
      </c>
      <c r="J24" s="195" t="str">
        <f>IF(入力表!AH36="","",入力表!AH36)</f>
        <v/>
      </c>
      <c r="K24" s="195" t="str">
        <f t="shared" si="0"/>
        <v/>
      </c>
      <c r="L24" s="195" t="str">
        <f>IF(入力表!AV36="","",入力表!AV36)</f>
        <v/>
      </c>
      <c r="M24" s="195" t="str">
        <f t="shared" si="1"/>
        <v/>
      </c>
      <c r="N24" s="195" t="str">
        <f>IF(入力表!BJ36="","",入力表!BJ36)</f>
        <v/>
      </c>
      <c r="O24" s="195" t="str">
        <f t="shared" si="2"/>
        <v/>
      </c>
      <c r="P24" s="195" t="str">
        <f>IF(入力表!BX36="","",入力表!BX36)</f>
        <v/>
      </c>
      <c r="Q24" s="195" t="str">
        <f t="shared" si="3"/>
        <v/>
      </c>
      <c r="R24" s="195" t="str">
        <f>IF(入力表!CA36="","",入力表!CA36)</f>
        <v/>
      </c>
      <c r="S24" s="195" t="str">
        <f t="shared" si="4"/>
        <v/>
      </c>
      <c r="T24" s="197"/>
      <c r="U24" s="13"/>
      <c r="V24" s="183" t="str">
        <f>IF(入力表!AN36="","",入力表!AN36)</f>
        <v/>
      </c>
      <c r="W24" s="186" t="str">
        <f>IF(入力表!AO36="","",入力表!AO36)</f>
        <v/>
      </c>
      <c r="X24" s="186" t="str">
        <f>IF(ISERROR(VLOOKUP(IF(W24="","",入力表!AP36),$AU$2:$AV$5,2,FALSE)),"",VLOOKUP(IF(W24="","",入力表!AS36),$AU$2:$AV$5,2,FALSE))</f>
        <v/>
      </c>
      <c r="Y24" s="186" t="str">
        <f>IF(入力表!AQ36="","",入力表!AQ36)</f>
        <v/>
      </c>
      <c r="Z24" s="186" t="str">
        <f>IF(入力表!AR36="","",入力表!AR36)</f>
        <v/>
      </c>
      <c r="AA24" s="186" t="str">
        <f>IF(ISERROR(VLOOKUP(入力表!AS36,$AU$2:$AV$5,2,FALSE)),"",VLOOKUP(入力表!AS36,$AU$2:$AV$5,2,FALSE))</f>
        <v/>
      </c>
      <c r="AB24" s="186" t="str">
        <f>IF(入力表!AT36="","",入力表!AT36)</f>
        <v/>
      </c>
      <c r="AC24" s="184" t="str">
        <f>IF(入力表!AU36="","",入力表!AU36)</f>
        <v/>
      </c>
      <c r="AD24" s="183" t="str">
        <f>IF(入力表!BB36="","",入力表!BB36)</f>
        <v/>
      </c>
      <c r="AE24" s="186" t="str">
        <f>IF(入力表!BC36="","",入力表!BC36)</f>
        <v/>
      </c>
      <c r="AF24" s="186" t="str">
        <f>IF(ISERROR(VLOOKUP(IF(AE24="","",入力表!BD36),$AU$2:$AV$5,2,FALSE)),"",VLOOKUP(IF(AE24="","",入力表!BD36),$AU$2:$AV$5,2,FALSE))</f>
        <v/>
      </c>
      <c r="AG24" s="187" t="str">
        <f>IF(入力表!BE36="","",入力表!BE36)</f>
        <v/>
      </c>
      <c r="AH24" s="187" t="str">
        <f>IF(入力表!BF36="","",入力表!BF36)</f>
        <v/>
      </c>
      <c r="AI24" s="187" t="str">
        <f>IF(ISERROR(VLOOKUP(入力表!BG36,$AU$2:$AV$5,2,FALSE)),"",VLOOKUP(入力表!BG36,$AU$2:$AV$5,2,FALSE))</f>
        <v/>
      </c>
      <c r="AJ24" s="187" t="str">
        <f>IF(入力表!BH36="","",入力表!BH36)</f>
        <v/>
      </c>
      <c r="AK24" s="185" t="str">
        <f>IF(入力表!BI36="","",入力表!BI36)</f>
        <v/>
      </c>
      <c r="AL24" s="188" t="str">
        <f>IF(入力表!BP36="","",入力表!BP36)</f>
        <v/>
      </c>
      <c r="AM24" s="192" t="str">
        <f>IF(入力表!BQ36="","",入力表!BQ36)</f>
        <v/>
      </c>
      <c r="AN24" s="192" t="str">
        <f>IF(ISERROR(VLOOKUP(IF(AM24="","",入力表!BR36),$AU$2:$AV$5,2,FALSE)),"",VLOOKUP(IF(AM24="","",入力表!BR36),$AU$2:$AV$5,2,FALSE))</f>
        <v/>
      </c>
      <c r="AO24" s="192" t="str">
        <f>IF(入力表!BS36="","",入力表!BS36)</f>
        <v/>
      </c>
      <c r="AP24" s="192" t="str">
        <f>IF(入力表!BT36="","",入力表!BT36)</f>
        <v/>
      </c>
      <c r="AQ24" s="192" t="str">
        <f>IF(ISERROR(VLOOKUP(入力表!BU36,$AU$2:$AV$5,2,FALSE)),"",VLOOKUP(入力表!BU36,$AU$2:$AV$5,2,FALSE))</f>
        <v/>
      </c>
      <c r="AR24" s="192" t="str">
        <f>IF(入力表!BV36="","",入力表!BV36)</f>
        <v/>
      </c>
      <c r="AS24" s="190" t="str">
        <f>IF(入力表!BW36="","",入力表!BW36)</f>
        <v/>
      </c>
    </row>
    <row r="25" spans="1:51" ht="9.9" customHeight="1">
      <c r="A25" s="12">
        <v>24</v>
      </c>
      <c r="B25" s="195" t="str">
        <f>IF(入力表!H37=0,"",入力表!H37)</f>
        <v/>
      </c>
      <c r="C25" s="195" t="str">
        <f>IF(入力表!J37=0,"",入力表!J37)</f>
        <v/>
      </c>
      <c r="D25" s="195" t="str">
        <f>IF(入力表!N37=0,"",入力表!N37)</f>
        <v/>
      </c>
      <c r="E25" s="195" t="str">
        <f>RIGHT(入力表!AA37,2)</f>
        <v/>
      </c>
      <c r="F25" s="195" t="str">
        <f>IF(入力表!U37=0,"",入力表!U37)</f>
        <v/>
      </c>
      <c r="G25" s="195" t="str">
        <f>IF(B25="","",入力表!$N$8)</f>
        <v/>
      </c>
      <c r="H25" s="195" t="str">
        <f>IF(B25="","",入力表!$L$4)</f>
        <v/>
      </c>
      <c r="I25" s="195" t="str">
        <f>IF(B25="","",入力表!AE37)</f>
        <v/>
      </c>
      <c r="J25" s="195" t="str">
        <f>IF(入力表!AH37="","",入力表!AH37)</f>
        <v/>
      </c>
      <c r="K25" s="195" t="str">
        <f t="shared" si="0"/>
        <v/>
      </c>
      <c r="L25" s="195" t="str">
        <f>IF(入力表!AV37="","",入力表!AV37)</f>
        <v/>
      </c>
      <c r="M25" s="195" t="str">
        <f t="shared" si="1"/>
        <v/>
      </c>
      <c r="N25" s="195" t="str">
        <f>IF(入力表!BJ37="","",入力表!BJ37)</f>
        <v/>
      </c>
      <c r="O25" s="195" t="str">
        <f t="shared" si="2"/>
        <v/>
      </c>
      <c r="P25" s="195" t="str">
        <f>IF(入力表!BX37="","",入力表!BX37)</f>
        <v/>
      </c>
      <c r="Q25" s="195" t="str">
        <f t="shared" si="3"/>
        <v/>
      </c>
      <c r="R25" s="195" t="str">
        <f>IF(入力表!CA37="","",入力表!CA37)</f>
        <v/>
      </c>
      <c r="S25" s="195" t="str">
        <f t="shared" si="4"/>
        <v/>
      </c>
      <c r="T25" s="197"/>
      <c r="U25" s="13"/>
      <c r="V25" s="183" t="str">
        <f>IF(入力表!AN37="","",入力表!AN37)</f>
        <v/>
      </c>
      <c r="W25" s="186" t="str">
        <f>IF(入力表!AO37="","",入力表!AO37)</f>
        <v/>
      </c>
      <c r="X25" s="186" t="str">
        <f>IF(ISERROR(VLOOKUP(IF(W25="","",入力表!AP37),$AU$2:$AV$5,2,FALSE)),"",VLOOKUP(IF(W25="","",入力表!AS37),$AU$2:$AV$5,2,FALSE))</f>
        <v/>
      </c>
      <c r="Y25" s="186" t="str">
        <f>IF(入力表!AQ37="","",入力表!AQ37)</f>
        <v/>
      </c>
      <c r="Z25" s="186" t="str">
        <f>IF(入力表!AR37="","",入力表!AR37)</f>
        <v/>
      </c>
      <c r="AA25" s="186" t="str">
        <f>IF(ISERROR(VLOOKUP(入力表!AS37,$AU$2:$AV$5,2,FALSE)),"",VLOOKUP(入力表!AS37,$AU$2:$AV$5,2,FALSE))</f>
        <v/>
      </c>
      <c r="AB25" s="186" t="str">
        <f>IF(入力表!AT37="","",入力表!AT37)</f>
        <v/>
      </c>
      <c r="AC25" s="184" t="str">
        <f>IF(入力表!AU37="","",入力表!AU37)</f>
        <v/>
      </c>
      <c r="AD25" s="183" t="str">
        <f>IF(入力表!BB37="","",入力表!BB37)</f>
        <v/>
      </c>
      <c r="AE25" s="186" t="str">
        <f>IF(入力表!BC37="","",入力表!BC37)</f>
        <v/>
      </c>
      <c r="AF25" s="186" t="str">
        <f>IF(ISERROR(VLOOKUP(IF(AE25="","",入力表!BD37),$AU$2:$AV$5,2,FALSE)),"",VLOOKUP(IF(AE25="","",入力表!BD37),$AU$2:$AV$5,2,FALSE))</f>
        <v/>
      </c>
      <c r="AG25" s="187" t="str">
        <f>IF(入力表!BE37="","",入力表!BE37)</f>
        <v/>
      </c>
      <c r="AH25" s="187" t="str">
        <f>IF(入力表!BF37="","",入力表!BF37)</f>
        <v/>
      </c>
      <c r="AI25" s="187" t="str">
        <f>IF(ISERROR(VLOOKUP(入力表!BG37,$AU$2:$AV$5,2,FALSE)),"",VLOOKUP(入力表!BG37,$AU$2:$AV$5,2,FALSE))</f>
        <v/>
      </c>
      <c r="AJ25" s="187" t="str">
        <f>IF(入力表!BH37="","",入力表!BH37)</f>
        <v/>
      </c>
      <c r="AK25" s="185" t="str">
        <f>IF(入力表!BI37="","",入力表!BI37)</f>
        <v/>
      </c>
      <c r="AL25" s="188" t="str">
        <f>IF(入力表!BP37="","",入力表!BP37)</f>
        <v/>
      </c>
      <c r="AM25" s="192" t="str">
        <f>IF(入力表!BQ37="","",入力表!BQ37)</f>
        <v/>
      </c>
      <c r="AN25" s="192" t="str">
        <f>IF(ISERROR(VLOOKUP(IF(AM25="","",入力表!BR37),$AU$2:$AV$5,2,FALSE)),"",VLOOKUP(IF(AM25="","",入力表!BR37),$AU$2:$AV$5,2,FALSE))</f>
        <v/>
      </c>
      <c r="AO25" s="192" t="str">
        <f>IF(入力表!BS37="","",入力表!BS37)</f>
        <v/>
      </c>
      <c r="AP25" s="192" t="str">
        <f>IF(入力表!BT37="","",入力表!BT37)</f>
        <v/>
      </c>
      <c r="AQ25" s="192" t="str">
        <f>IF(ISERROR(VLOOKUP(入力表!BU37,$AU$2:$AV$5,2,FALSE)),"",VLOOKUP(入力表!BU37,$AU$2:$AV$5,2,FALSE))</f>
        <v/>
      </c>
      <c r="AR25" s="192" t="str">
        <f>IF(入力表!BV37="","",入力表!BV37)</f>
        <v/>
      </c>
      <c r="AS25" s="190" t="str">
        <f>IF(入力表!BW37="","",入力表!BW37)</f>
        <v/>
      </c>
    </row>
    <row r="26" spans="1:51" ht="9.9" customHeight="1">
      <c r="A26" s="12">
        <v>25</v>
      </c>
      <c r="B26" s="195" t="str">
        <f>IF(入力表!H38=0,"",入力表!H38)</f>
        <v/>
      </c>
      <c r="C26" s="195" t="str">
        <f>IF(入力表!J38=0,"",入力表!J38)</f>
        <v/>
      </c>
      <c r="D26" s="195" t="str">
        <f>IF(入力表!N38=0,"",入力表!N38)</f>
        <v/>
      </c>
      <c r="E26" s="195" t="str">
        <f>RIGHT(入力表!AA38,2)</f>
        <v/>
      </c>
      <c r="F26" s="195" t="str">
        <f>IF(入力表!U38=0,"",入力表!U38)</f>
        <v/>
      </c>
      <c r="G26" s="195" t="str">
        <f>IF(B26="","",入力表!$N$8)</f>
        <v/>
      </c>
      <c r="H26" s="195" t="str">
        <f>IF(B26="","",入力表!$L$4)</f>
        <v/>
      </c>
      <c r="I26" s="195" t="str">
        <f>IF(B26="","",入力表!AE38)</f>
        <v/>
      </c>
      <c r="J26" s="195" t="str">
        <f>IF(入力表!AH38="","",入力表!AH38)</f>
        <v/>
      </c>
      <c r="K26" s="195" t="str">
        <f t="shared" si="0"/>
        <v/>
      </c>
      <c r="L26" s="195" t="str">
        <f>IF(入力表!AV38="","",入力表!AV38)</f>
        <v/>
      </c>
      <c r="M26" s="195" t="str">
        <f t="shared" si="1"/>
        <v/>
      </c>
      <c r="N26" s="195" t="str">
        <f>IF(入力表!BJ38="","",入力表!BJ38)</f>
        <v/>
      </c>
      <c r="O26" s="195" t="str">
        <f t="shared" si="2"/>
        <v/>
      </c>
      <c r="P26" s="195" t="str">
        <f>IF(入力表!BX38="","",入力表!BX38)</f>
        <v/>
      </c>
      <c r="Q26" s="195" t="str">
        <f t="shared" si="3"/>
        <v/>
      </c>
      <c r="R26" s="195" t="str">
        <f>IF(入力表!CA38="","",入力表!CA38)</f>
        <v/>
      </c>
      <c r="S26" s="195" t="str">
        <f t="shared" si="4"/>
        <v/>
      </c>
      <c r="T26" s="197"/>
      <c r="U26" s="13"/>
      <c r="V26" s="183" t="str">
        <f>IF(入力表!AN38="","",入力表!AN38)</f>
        <v/>
      </c>
      <c r="W26" s="186" t="str">
        <f>IF(入力表!AO38="","",入力表!AO38)</f>
        <v/>
      </c>
      <c r="X26" s="186" t="str">
        <f>IF(ISERROR(VLOOKUP(IF(W26="","",入力表!AP38),$AU$2:$AV$5,2,FALSE)),"",VLOOKUP(IF(W26="","",入力表!AS38),$AU$2:$AV$5,2,FALSE))</f>
        <v/>
      </c>
      <c r="Y26" s="186" t="str">
        <f>IF(入力表!AQ38="","",入力表!AQ38)</f>
        <v/>
      </c>
      <c r="Z26" s="186" t="str">
        <f>IF(入力表!AR38="","",入力表!AR38)</f>
        <v/>
      </c>
      <c r="AA26" s="186" t="str">
        <f>IF(ISERROR(VLOOKUP(入力表!AS38,$AU$2:$AV$5,2,FALSE)),"",VLOOKUP(入力表!AS38,$AU$2:$AV$5,2,FALSE))</f>
        <v/>
      </c>
      <c r="AB26" s="186" t="str">
        <f>IF(入力表!AT38="","",入力表!AT38)</f>
        <v/>
      </c>
      <c r="AC26" s="184" t="str">
        <f>IF(入力表!AU38="","",入力表!AU38)</f>
        <v/>
      </c>
      <c r="AD26" s="183" t="str">
        <f>IF(入力表!BB38="","",入力表!BB38)</f>
        <v/>
      </c>
      <c r="AE26" s="186" t="str">
        <f>IF(入力表!BC38="","",入力表!BC38)</f>
        <v/>
      </c>
      <c r="AF26" s="186" t="str">
        <f>IF(ISERROR(VLOOKUP(IF(AE26="","",入力表!BD38),$AU$2:$AV$5,2,FALSE)),"",VLOOKUP(IF(AE26="","",入力表!BD38),$AU$2:$AV$5,2,FALSE))</f>
        <v/>
      </c>
      <c r="AG26" s="187" t="str">
        <f>IF(入力表!BE38="","",入力表!BE38)</f>
        <v/>
      </c>
      <c r="AH26" s="187" t="str">
        <f>IF(入力表!BF38="","",入力表!BF38)</f>
        <v/>
      </c>
      <c r="AI26" s="187" t="str">
        <f>IF(ISERROR(VLOOKUP(入力表!BG38,$AU$2:$AV$5,2,FALSE)),"",VLOOKUP(入力表!BG38,$AU$2:$AV$5,2,FALSE))</f>
        <v/>
      </c>
      <c r="AJ26" s="187" t="str">
        <f>IF(入力表!BH38="","",入力表!BH38)</f>
        <v/>
      </c>
      <c r="AK26" s="185" t="str">
        <f>IF(入力表!BI38="","",入力表!BI38)</f>
        <v/>
      </c>
      <c r="AL26" s="188" t="str">
        <f>IF(入力表!BP38="","",入力表!BP38)</f>
        <v/>
      </c>
      <c r="AM26" s="192" t="str">
        <f>IF(入力表!BQ38="","",入力表!BQ38)</f>
        <v/>
      </c>
      <c r="AN26" s="192" t="str">
        <f>IF(ISERROR(VLOOKUP(IF(AM26="","",入力表!BR38),$AU$2:$AV$5,2,FALSE)),"",VLOOKUP(IF(AM26="","",入力表!BR38),$AU$2:$AV$5,2,FALSE))</f>
        <v/>
      </c>
      <c r="AO26" s="192" t="str">
        <f>IF(入力表!BS38="","",入力表!BS38)</f>
        <v/>
      </c>
      <c r="AP26" s="192" t="str">
        <f>IF(入力表!BT38="","",入力表!BT38)</f>
        <v/>
      </c>
      <c r="AQ26" s="192" t="str">
        <f>IF(ISERROR(VLOOKUP(入力表!BU38,$AU$2:$AV$5,2,FALSE)),"",VLOOKUP(入力表!BU38,$AU$2:$AV$5,2,FALSE))</f>
        <v/>
      </c>
      <c r="AR26" s="192" t="str">
        <f>IF(入力表!BV38="","",入力表!BV38)</f>
        <v/>
      </c>
      <c r="AS26" s="190" t="str">
        <f>IF(入力表!BW38="","",入力表!BW38)</f>
        <v/>
      </c>
    </row>
    <row r="27" spans="1:51" ht="9.9" customHeight="1">
      <c r="A27" s="12">
        <v>26</v>
      </c>
      <c r="B27" s="195" t="str">
        <f>IF(入力表!H39=0,"",入力表!H39)</f>
        <v/>
      </c>
      <c r="C27" s="195" t="str">
        <f>IF(入力表!J39=0,"",入力表!J39)</f>
        <v/>
      </c>
      <c r="D27" s="195" t="str">
        <f>IF(入力表!N39=0,"",入力表!N39)</f>
        <v/>
      </c>
      <c r="E27" s="195" t="str">
        <f>RIGHT(入力表!AA39,2)</f>
        <v/>
      </c>
      <c r="F27" s="195" t="str">
        <f>IF(入力表!U39=0,"",入力表!U39)</f>
        <v/>
      </c>
      <c r="G27" s="195" t="str">
        <f>IF(B27="","",入力表!$N$8)</f>
        <v/>
      </c>
      <c r="H27" s="195" t="str">
        <f>IF(B27="","",入力表!$L$4)</f>
        <v/>
      </c>
      <c r="I27" s="195" t="str">
        <f>IF(B27="","",入力表!AE39)</f>
        <v/>
      </c>
      <c r="J27" s="195" t="str">
        <f>IF(入力表!AH39="","",入力表!AH39)</f>
        <v/>
      </c>
      <c r="K27" s="195" t="str">
        <f t="shared" si="0"/>
        <v/>
      </c>
      <c r="L27" s="195" t="str">
        <f>IF(入力表!AV39="","",入力表!AV39)</f>
        <v/>
      </c>
      <c r="M27" s="195" t="str">
        <f t="shared" si="1"/>
        <v/>
      </c>
      <c r="N27" s="195" t="str">
        <f>IF(入力表!BJ39="","",入力表!BJ39)</f>
        <v/>
      </c>
      <c r="O27" s="195" t="str">
        <f t="shared" si="2"/>
        <v/>
      </c>
      <c r="P27" s="195" t="str">
        <f>IF(入力表!BX39="","",入力表!BX39)</f>
        <v/>
      </c>
      <c r="Q27" s="195" t="str">
        <f t="shared" si="3"/>
        <v/>
      </c>
      <c r="R27" s="195" t="str">
        <f>IF(入力表!CA39="","",入力表!CA39)</f>
        <v/>
      </c>
      <c r="S27" s="195" t="str">
        <f t="shared" si="4"/>
        <v/>
      </c>
      <c r="T27" s="197"/>
      <c r="U27" s="13"/>
      <c r="V27" s="183" t="str">
        <f>IF(入力表!AN39="","",入力表!AN39)</f>
        <v/>
      </c>
      <c r="W27" s="186" t="str">
        <f>IF(入力表!AO39="","",入力表!AO39)</f>
        <v/>
      </c>
      <c r="X27" s="186" t="str">
        <f>IF(ISERROR(VLOOKUP(IF(W27="","",入力表!AP39),$AU$2:$AV$5,2,FALSE)),"",VLOOKUP(IF(W27="","",入力表!AS39),$AU$2:$AV$5,2,FALSE))</f>
        <v/>
      </c>
      <c r="Y27" s="186" t="str">
        <f>IF(入力表!AQ39="","",入力表!AQ39)</f>
        <v/>
      </c>
      <c r="Z27" s="186" t="str">
        <f>IF(入力表!AR39="","",入力表!AR39)</f>
        <v/>
      </c>
      <c r="AA27" s="186" t="str">
        <f>IF(ISERROR(VLOOKUP(入力表!AS39,$AU$2:$AV$5,2,FALSE)),"",VLOOKUP(入力表!AS39,$AU$2:$AV$5,2,FALSE))</f>
        <v/>
      </c>
      <c r="AB27" s="186" t="str">
        <f>IF(入力表!AT39="","",入力表!AT39)</f>
        <v/>
      </c>
      <c r="AC27" s="184" t="str">
        <f>IF(入力表!AU39="","",入力表!AU39)</f>
        <v/>
      </c>
      <c r="AD27" s="183" t="str">
        <f>IF(入力表!BB39="","",入力表!BB39)</f>
        <v/>
      </c>
      <c r="AE27" s="186" t="str">
        <f>IF(入力表!BC39="","",入力表!BC39)</f>
        <v/>
      </c>
      <c r="AF27" s="186" t="str">
        <f>IF(ISERROR(VLOOKUP(IF(AE27="","",入力表!BD39),$AU$2:$AV$5,2,FALSE)),"",VLOOKUP(IF(AE27="","",入力表!BD39),$AU$2:$AV$5,2,FALSE))</f>
        <v/>
      </c>
      <c r="AG27" s="187" t="str">
        <f>IF(入力表!BE39="","",入力表!BE39)</f>
        <v/>
      </c>
      <c r="AH27" s="187" t="str">
        <f>IF(入力表!BF39="","",入力表!BF39)</f>
        <v/>
      </c>
      <c r="AI27" s="187" t="str">
        <f>IF(ISERROR(VLOOKUP(入力表!BG39,$AU$2:$AV$5,2,FALSE)),"",VLOOKUP(入力表!BG39,$AU$2:$AV$5,2,FALSE))</f>
        <v/>
      </c>
      <c r="AJ27" s="187" t="str">
        <f>IF(入力表!BH39="","",入力表!BH39)</f>
        <v/>
      </c>
      <c r="AK27" s="185" t="str">
        <f>IF(入力表!BI39="","",入力表!BI39)</f>
        <v/>
      </c>
      <c r="AL27" s="188" t="str">
        <f>IF(入力表!BP39="","",入力表!BP39)</f>
        <v/>
      </c>
      <c r="AM27" s="192" t="str">
        <f>IF(入力表!BQ39="","",入力表!BQ39)</f>
        <v/>
      </c>
      <c r="AN27" s="192" t="str">
        <f>IF(ISERROR(VLOOKUP(IF(AM27="","",入力表!BR39),$AU$2:$AV$5,2,FALSE)),"",VLOOKUP(IF(AM27="","",入力表!BR39),$AU$2:$AV$5,2,FALSE))</f>
        <v/>
      </c>
      <c r="AO27" s="192" t="str">
        <f>IF(入力表!BS39="","",入力表!BS39)</f>
        <v/>
      </c>
      <c r="AP27" s="192" t="str">
        <f>IF(入力表!BT39="","",入力表!BT39)</f>
        <v/>
      </c>
      <c r="AQ27" s="192" t="str">
        <f>IF(ISERROR(VLOOKUP(入力表!BU39,$AU$2:$AV$5,2,FALSE)),"",VLOOKUP(入力表!BU39,$AU$2:$AV$5,2,FALSE))</f>
        <v/>
      </c>
      <c r="AR27" s="192" t="str">
        <f>IF(入力表!BV39="","",入力表!BV39)</f>
        <v/>
      </c>
      <c r="AS27" s="190" t="str">
        <f>IF(入力表!BW39="","",入力表!BW39)</f>
        <v/>
      </c>
    </row>
    <row r="28" spans="1:51" ht="9.9" customHeight="1">
      <c r="A28" s="12">
        <v>27</v>
      </c>
      <c r="B28" s="195" t="str">
        <f>IF(入力表!H40=0,"",入力表!H40)</f>
        <v/>
      </c>
      <c r="C28" s="195" t="str">
        <f>IF(入力表!J40=0,"",入力表!J40)</f>
        <v/>
      </c>
      <c r="D28" s="195" t="str">
        <f>IF(入力表!N40=0,"",入力表!N40)</f>
        <v/>
      </c>
      <c r="E28" s="195" t="str">
        <f>RIGHT(入力表!AA40,2)</f>
        <v/>
      </c>
      <c r="F28" s="195" t="str">
        <f>IF(入力表!U40=0,"",入力表!U40)</f>
        <v/>
      </c>
      <c r="G28" s="195" t="str">
        <f>IF(B28="","",入力表!$N$8)</f>
        <v/>
      </c>
      <c r="H28" s="195" t="str">
        <f>IF(B28="","",入力表!$L$4)</f>
        <v/>
      </c>
      <c r="I28" s="195" t="str">
        <f>IF(B28="","",入力表!AE40)</f>
        <v/>
      </c>
      <c r="J28" s="195" t="str">
        <f>IF(入力表!AH40="","",入力表!AH40)</f>
        <v/>
      </c>
      <c r="K28" s="195" t="str">
        <f t="shared" si="0"/>
        <v/>
      </c>
      <c r="L28" s="195" t="str">
        <f>IF(入力表!AV40="","",入力表!AV40)</f>
        <v/>
      </c>
      <c r="M28" s="195" t="str">
        <f t="shared" si="1"/>
        <v/>
      </c>
      <c r="N28" s="195" t="str">
        <f>IF(入力表!BJ40="","",入力表!BJ40)</f>
        <v/>
      </c>
      <c r="O28" s="195" t="str">
        <f t="shared" si="2"/>
        <v/>
      </c>
      <c r="P28" s="195" t="str">
        <f>IF(入力表!BX40="","",入力表!BX40)</f>
        <v/>
      </c>
      <c r="Q28" s="195" t="str">
        <f t="shared" si="3"/>
        <v/>
      </c>
      <c r="R28" s="195" t="str">
        <f>IF(入力表!CA40="","",入力表!CA40)</f>
        <v/>
      </c>
      <c r="S28" s="195" t="str">
        <f t="shared" si="4"/>
        <v/>
      </c>
      <c r="T28" s="197"/>
      <c r="U28" s="13"/>
      <c r="V28" s="183" t="str">
        <f>IF(入力表!AN40="","",入力表!AN40)</f>
        <v/>
      </c>
      <c r="W28" s="186" t="str">
        <f>IF(入力表!AO40="","",入力表!AO40)</f>
        <v/>
      </c>
      <c r="X28" s="186" t="str">
        <f>IF(ISERROR(VLOOKUP(IF(W28="","",入力表!AP40),$AU$2:$AV$5,2,FALSE)),"",VLOOKUP(IF(W28="","",入力表!AS40),$AU$2:$AV$5,2,FALSE))</f>
        <v/>
      </c>
      <c r="Y28" s="186" t="str">
        <f>IF(入力表!AQ40="","",入力表!AQ40)</f>
        <v/>
      </c>
      <c r="Z28" s="186" t="str">
        <f>IF(入力表!AR40="","",入力表!AR40)</f>
        <v/>
      </c>
      <c r="AA28" s="186" t="str">
        <f>IF(ISERROR(VLOOKUP(入力表!AS40,$AU$2:$AV$5,2,FALSE)),"",VLOOKUP(入力表!AS40,$AU$2:$AV$5,2,FALSE))</f>
        <v/>
      </c>
      <c r="AB28" s="186" t="str">
        <f>IF(入力表!AT40="","",入力表!AT40)</f>
        <v/>
      </c>
      <c r="AC28" s="184" t="str">
        <f>IF(入力表!AU40="","",入力表!AU40)</f>
        <v/>
      </c>
      <c r="AD28" s="183" t="str">
        <f>IF(入力表!BB40="","",入力表!BB40)</f>
        <v/>
      </c>
      <c r="AE28" s="186" t="str">
        <f>IF(入力表!BC40="","",入力表!BC40)</f>
        <v/>
      </c>
      <c r="AF28" s="186" t="str">
        <f>IF(ISERROR(VLOOKUP(IF(AE28="","",入力表!BD40),$AU$2:$AV$5,2,FALSE)),"",VLOOKUP(IF(AE28="","",入力表!BD40),$AU$2:$AV$5,2,FALSE))</f>
        <v/>
      </c>
      <c r="AG28" s="187" t="str">
        <f>IF(入力表!BE40="","",入力表!BE40)</f>
        <v/>
      </c>
      <c r="AH28" s="187" t="str">
        <f>IF(入力表!BF40="","",入力表!BF40)</f>
        <v/>
      </c>
      <c r="AI28" s="187" t="str">
        <f>IF(ISERROR(VLOOKUP(入力表!BG40,$AU$2:$AV$5,2,FALSE)),"",VLOOKUP(入力表!BG40,$AU$2:$AV$5,2,FALSE))</f>
        <v/>
      </c>
      <c r="AJ28" s="187" t="str">
        <f>IF(入力表!BH40="","",入力表!BH40)</f>
        <v/>
      </c>
      <c r="AK28" s="185" t="str">
        <f>IF(入力表!BI40="","",入力表!BI40)</f>
        <v/>
      </c>
      <c r="AL28" s="188" t="str">
        <f>IF(入力表!BP40="","",入力表!BP40)</f>
        <v/>
      </c>
      <c r="AM28" s="192" t="str">
        <f>IF(入力表!BQ40="","",入力表!BQ40)</f>
        <v/>
      </c>
      <c r="AN28" s="192" t="str">
        <f>IF(ISERROR(VLOOKUP(IF(AM28="","",入力表!BR40),$AU$2:$AV$5,2,FALSE)),"",VLOOKUP(IF(AM28="","",入力表!BR40),$AU$2:$AV$5,2,FALSE))</f>
        <v/>
      </c>
      <c r="AO28" s="192" t="str">
        <f>IF(入力表!BS40="","",入力表!BS40)</f>
        <v/>
      </c>
      <c r="AP28" s="192" t="str">
        <f>IF(入力表!BT40="","",入力表!BT40)</f>
        <v/>
      </c>
      <c r="AQ28" s="192" t="str">
        <f>IF(ISERROR(VLOOKUP(入力表!BU40,$AU$2:$AV$5,2,FALSE)),"",VLOOKUP(入力表!BU40,$AU$2:$AV$5,2,FALSE))</f>
        <v/>
      </c>
      <c r="AR28" s="192" t="str">
        <f>IF(入力表!BV40="","",入力表!BV40)</f>
        <v/>
      </c>
      <c r="AS28" s="190" t="str">
        <f>IF(入力表!BW40="","",入力表!BW40)</f>
        <v/>
      </c>
    </row>
    <row r="29" spans="1:51" ht="9.9" customHeight="1">
      <c r="A29" s="12">
        <v>28</v>
      </c>
      <c r="B29" s="195" t="str">
        <f>IF(入力表!H41=0,"",入力表!H41)</f>
        <v/>
      </c>
      <c r="C29" s="195" t="str">
        <f>IF(入力表!J41=0,"",入力表!J41)</f>
        <v/>
      </c>
      <c r="D29" s="195" t="str">
        <f>IF(入力表!N41=0,"",入力表!N41)</f>
        <v/>
      </c>
      <c r="E29" s="195" t="str">
        <f>RIGHT(入力表!AA41,2)</f>
        <v/>
      </c>
      <c r="F29" s="195" t="str">
        <f>IF(入力表!U41=0,"",入力表!U41)</f>
        <v/>
      </c>
      <c r="G29" s="195" t="str">
        <f>IF(B29="","",入力表!$N$8)</f>
        <v/>
      </c>
      <c r="H29" s="195" t="str">
        <f>IF(B29="","",入力表!$L$4)</f>
        <v/>
      </c>
      <c r="I29" s="195" t="str">
        <f>IF(B29="","",入力表!AE41)</f>
        <v/>
      </c>
      <c r="J29" s="195" t="str">
        <f>IF(入力表!AH41="","",入力表!AH41)</f>
        <v/>
      </c>
      <c r="K29" s="195" t="str">
        <f t="shared" si="0"/>
        <v/>
      </c>
      <c r="L29" s="195" t="str">
        <f>IF(入力表!AV41="","",入力表!AV41)</f>
        <v/>
      </c>
      <c r="M29" s="195" t="str">
        <f t="shared" si="1"/>
        <v/>
      </c>
      <c r="N29" s="195" t="str">
        <f>IF(入力表!BJ41="","",入力表!BJ41)</f>
        <v/>
      </c>
      <c r="O29" s="195" t="str">
        <f t="shared" si="2"/>
        <v/>
      </c>
      <c r="P29" s="195" t="str">
        <f>IF(入力表!BX41="","",入力表!BX41)</f>
        <v/>
      </c>
      <c r="Q29" s="195" t="str">
        <f t="shared" si="3"/>
        <v/>
      </c>
      <c r="R29" s="195" t="str">
        <f>IF(入力表!CA41="","",入力表!CA41)</f>
        <v/>
      </c>
      <c r="S29" s="195" t="str">
        <f t="shared" si="4"/>
        <v/>
      </c>
      <c r="T29" s="197"/>
      <c r="U29" s="13"/>
      <c r="V29" s="183" t="str">
        <f>IF(入力表!AN41="","",入力表!AN41)</f>
        <v/>
      </c>
      <c r="W29" s="186" t="str">
        <f>IF(入力表!AO41="","",入力表!AO41)</f>
        <v/>
      </c>
      <c r="X29" s="186" t="str">
        <f>IF(ISERROR(VLOOKUP(IF(W29="","",入力表!AP41),$AU$2:$AV$5,2,FALSE)),"",VLOOKUP(IF(W29="","",入力表!AS41),$AU$2:$AV$5,2,FALSE))</f>
        <v/>
      </c>
      <c r="Y29" s="186" t="str">
        <f>IF(入力表!AQ41="","",入力表!AQ41)</f>
        <v/>
      </c>
      <c r="Z29" s="186" t="str">
        <f>IF(入力表!AR41="","",入力表!AR41)</f>
        <v/>
      </c>
      <c r="AA29" s="186" t="str">
        <f>IF(ISERROR(VLOOKUP(入力表!AS41,$AU$2:$AV$5,2,FALSE)),"",VLOOKUP(入力表!AS41,$AU$2:$AV$5,2,FALSE))</f>
        <v/>
      </c>
      <c r="AB29" s="186" t="str">
        <f>IF(入力表!AT41="","",入力表!AT41)</f>
        <v/>
      </c>
      <c r="AC29" s="184" t="str">
        <f>IF(入力表!AU41="","",入力表!AU41)</f>
        <v/>
      </c>
      <c r="AD29" s="183" t="str">
        <f>IF(入力表!BB41="","",入力表!BB41)</f>
        <v/>
      </c>
      <c r="AE29" s="186" t="str">
        <f>IF(入力表!BC41="","",入力表!BC41)</f>
        <v/>
      </c>
      <c r="AF29" s="186" t="str">
        <f>IF(ISERROR(VLOOKUP(IF(AE29="","",入力表!BD41),$AU$2:$AV$5,2,FALSE)),"",VLOOKUP(IF(AE29="","",入力表!BD41),$AU$2:$AV$5,2,FALSE))</f>
        <v/>
      </c>
      <c r="AG29" s="187" t="str">
        <f>IF(入力表!BE41="","",入力表!BE41)</f>
        <v/>
      </c>
      <c r="AH29" s="187" t="str">
        <f>IF(入力表!BF41="","",入力表!BF41)</f>
        <v/>
      </c>
      <c r="AI29" s="187" t="str">
        <f>IF(ISERROR(VLOOKUP(入力表!BG41,$AU$2:$AV$5,2,FALSE)),"",VLOOKUP(入力表!BG41,$AU$2:$AV$5,2,FALSE))</f>
        <v/>
      </c>
      <c r="AJ29" s="187" t="str">
        <f>IF(入力表!BH41="","",入力表!BH41)</f>
        <v/>
      </c>
      <c r="AK29" s="185" t="str">
        <f>IF(入力表!BI41="","",入力表!BI41)</f>
        <v/>
      </c>
      <c r="AL29" s="188" t="str">
        <f>IF(入力表!BP41="","",入力表!BP41)</f>
        <v/>
      </c>
      <c r="AM29" s="192" t="str">
        <f>IF(入力表!BQ41="","",入力表!BQ41)</f>
        <v/>
      </c>
      <c r="AN29" s="192" t="str">
        <f>IF(ISERROR(VLOOKUP(IF(AM29="","",入力表!BR41),$AU$2:$AV$5,2,FALSE)),"",VLOOKUP(IF(AM29="","",入力表!BR41),$AU$2:$AV$5,2,FALSE))</f>
        <v/>
      </c>
      <c r="AO29" s="192" t="str">
        <f>IF(入力表!BS41="","",入力表!BS41)</f>
        <v/>
      </c>
      <c r="AP29" s="192" t="str">
        <f>IF(入力表!BT41="","",入力表!BT41)</f>
        <v/>
      </c>
      <c r="AQ29" s="192" t="str">
        <f>IF(ISERROR(VLOOKUP(入力表!BU41,$AU$2:$AV$5,2,FALSE)),"",VLOOKUP(入力表!BU41,$AU$2:$AV$5,2,FALSE))</f>
        <v/>
      </c>
      <c r="AR29" s="192" t="str">
        <f>IF(入力表!BV41="","",入力表!BV41)</f>
        <v/>
      </c>
      <c r="AS29" s="190" t="str">
        <f>IF(入力表!BW41="","",入力表!BW41)</f>
        <v/>
      </c>
    </row>
    <row r="30" spans="1:51" ht="9.9" customHeight="1">
      <c r="A30" s="12">
        <v>29</v>
      </c>
      <c r="B30" s="195" t="str">
        <f>IF(入力表!H42=0,"",入力表!H42)</f>
        <v/>
      </c>
      <c r="C30" s="195" t="str">
        <f>IF(入力表!J42=0,"",入力表!J42)</f>
        <v/>
      </c>
      <c r="D30" s="195" t="str">
        <f>IF(入力表!N42=0,"",入力表!N42)</f>
        <v/>
      </c>
      <c r="E30" s="195" t="str">
        <f>RIGHT(入力表!AA42,2)</f>
        <v/>
      </c>
      <c r="F30" s="195" t="str">
        <f>IF(入力表!U42=0,"",入力表!U42)</f>
        <v/>
      </c>
      <c r="G30" s="195" t="str">
        <f>IF(B30="","",入力表!$N$8)</f>
        <v/>
      </c>
      <c r="H30" s="195" t="str">
        <f>IF(B30="","",入力表!$L$4)</f>
        <v/>
      </c>
      <c r="I30" s="195" t="str">
        <f>IF(B30="","",入力表!AE42)</f>
        <v/>
      </c>
      <c r="J30" s="195" t="str">
        <f>IF(入力表!AH42="","",入力表!AH42)</f>
        <v/>
      </c>
      <c r="K30" s="195" t="str">
        <f t="shared" si="0"/>
        <v/>
      </c>
      <c r="L30" s="195" t="str">
        <f>IF(入力表!AV42="","",入力表!AV42)</f>
        <v/>
      </c>
      <c r="M30" s="195" t="str">
        <f t="shared" si="1"/>
        <v/>
      </c>
      <c r="N30" s="195" t="str">
        <f>IF(入力表!BJ42="","",入力表!BJ42)</f>
        <v/>
      </c>
      <c r="O30" s="195" t="str">
        <f t="shared" si="2"/>
        <v/>
      </c>
      <c r="P30" s="195" t="str">
        <f>IF(入力表!BX42="","",入力表!BX42)</f>
        <v/>
      </c>
      <c r="Q30" s="195" t="str">
        <f t="shared" si="3"/>
        <v/>
      </c>
      <c r="R30" s="195" t="str">
        <f>IF(入力表!CA42="","",入力表!CA42)</f>
        <v/>
      </c>
      <c r="S30" s="195" t="str">
        <f t="shared" si="4"/>
        <v/>
      </c>
      <c r="T30" s="197"/>
      <c r="U30" s="13"/>
      <c r="V30" s="183" t="str">
        <f>IF(入力表!AN42="","",入力表!AN42)</f>
        <v/>
      </c>
      <c r="W30" s="186" t="str">
        <f>IF(入力表!AO42="","",入力表!AO42)</f>
        <v/>
      </c>
      <c r="X30" s="186" t="str">
        <f>IF(ISERROR(VLOOKUP(IF(W30="","",入力表!AP42),$AU$2:$AV$5,2,FALSE)),"",VLOOKUP(IF(W30="","",入力表!AS42),$AU$2:$AV$5,2,FALSE))</f>
        <v/>
      </c>
      <c r="Y30" s="186" t="str">
        <f>IF(入力表!AQ42="","",入力表!AQ42)</f>
        <v/>
      </c>
      <c r="Z30" s="186" t="str">
        <f>IF(入力表!AR42="","",入力表!AR42)</f>
        <v/>
      </c>
      <c r="AA30" s="186" t="str">
        <f>IF(ISERROR(VLOOKUP(入力表!AS42,$AU$2:$AV$5,2,FALSE)),"",VLOOKUP(入力表!AS42,$AU$2:$AV$5,2,FALSE))</f>
        <v/>
      </c>
      <c r="AB30" s="186" t="str">
        <f>IF(入力表!AT42="","",入力表!AT42)</f>
        <v/>
      </c>
      <c r="AC30" s="184" t="str">
        <f>IF(入力表!AU42="","",入力表!AU42)</f>
        <v/>
      </c>
      <c r="AD30" s="183" t="str">
        <f>IF(入力表!BB42="","",入力表!BB42)</f>
        <v/>
      </c>
      <c r="AE30" s="186" t="str">
        <f>IF(入力表!BC42="","",入力表!BC42)</f>
        <v/>
      </c>
      <c r="AF30" s="186" t="str">
        <f>IF(ISERROR(VLOOKUP(IF(AE30="","",入力表!BD42),$AU$2:$AV$5,2,FALSE)),"",VLOOKUP(IF(AE30="","",入力表!BD42),$AU$2:$AV$5,2,FALSE))</f>
        <v/>
      </c>
      <c r="AG30" s="187" t="str">
        <f>IF(入力表!BE42="","",入力表!BE42)</f>
        <v/>
      </c>
      <c r="AH30" s="187" t="str">
        <f>IF(入力表!BF42="","",入力表!BF42)</f>
        <v/>
      </c>
      <c r="AI30" s="187" t="str">
        <f>IF(ISERROR(VLOOKUP(入力表!BG42,$AU$2:$AV$5,2,FALSE)),"",VLOOKUP(入力表!BG42,$AU$2:$AV$5,2,FALSE))</f>
        <v/>
      </c>
      <c r="AJ30" s="187" t="str">
        <f>IF(入力表!BH42="","",入力表!BH42)</f>
        <v/>
      </c>
      <c r="AK30" s="185" t="str">
        <f>IF(入力表!BI42="","",入力表!BI42)</f>
        <v/>
      </c>
      <c r="AL30" s="188" t="str">
        <f>IF(入力表!BP42="","",入力表!BP42)</f>
        <v/>
      </c>
      <c r="AM30" s="192" t="str">
        <f>IF(入力表!BQ42="","",入力表!BQ42)</f>
        <v/>
      </c>
      <c r="AN30" s="192" t="str">
        <f>IF(ISERROR(VLOOKUP(IF(AM30="","",入力表!BR42),$AU$2:$AV$5,2,FALSE)),"",VLOOKUP(IF(AM30="","",入力表!BR42),$AU$2:$AV$5,2,FALSE))</f>
        <v/>
      </c>
      <c r="AO30" s="192" t="str">
        <f>IF(入力表!BS42="","",入力表!BS42)</f>
        <v/>
      </c>
      <c r="AP30" s="192" t="str">
        <f>IF(入力表!BT42="","",入力表!BT42)</f>
        <v/>
      </c>
      <c r="AQ30" s="192" t="str">
        <f>IF(ISERROR(VLOOKUP(入力表!BU42,$AU$2:$AV$5,2,FALSE)),"",VLOOKUP(入力表!BU42,$AU$2:$AV$5,2,FALSE))</f>
        <v/>
      </c>
      <c r="AR30" s="192" t="str">
        <f>IF(入力表!BV42="","",入力表!BV42)</f>
        <v/>
      </c>
      <c r="AS30" s="190" t="str">
        <f>IF(入力表!BW42="","",入力表!BW42)</f>
        <v/>
      </c>
    </row>
    <row r="31" spans="1:51" ht="9.9" customHeight="1">
      <c r="A31" s="12">
        <v>30</v>
      </c>
      <c r="B31" s="195" t="str">
        <f>IF(入力表!H43=0,"",入力表!H43)</f>
        <v/>
      </c>
      <c r="C31" s="195" t="str">
        <f>IF(入力表!J43=0,"",入力表!J43)</f>
        <v/>
      </c>
      <c r="D31" s="195" t="str">
        <f>IF(入力表!N43=0,"",入力表!N43)</f>
        <v/>
      </c>
      <c r="E31" s="195" t="str">
        <f>RIGHT(入力表!AA43,2)</f>
        <v/>
      </c>
      <c r="F31" s="195" t="str">
        <f>IF(入力表!U43=0,"",入力表!U43)</f>
        <v/>
      </c>
      <c r="G31" s="195" t="str">
        <f>IF(B31="","",入力表!$N$8)</f>
        <v/>
      </c>
      <c r="H31" s="195" t="str">
        <f>IF(B31="","",入力表!$L$4)</f>
        <v/>
      </c>
      <c r="I31" s="195" t="str">
        <f>IF(B31="","",入力表!AE43)</f>
        <v/>
      </c>
      <c r="J31" s="195" t="str">
        <f>IF(入力表!AH43="","",入力表!AH43)</f>
        <v/>
      </c>
      <c r="K31" s="195" t="str">
        <f t="shared" si="0"/>
        <v/>
      </c>
      <c r="L31" s="195" t="str">
        <f>IF(入力表!AV43="","",入力表!AV43)</f>
        <v/>
      </c>
      <c r="M31" s="195" t="str">
        <f t="shared" si="1"/>
        <v/>
      </c>
      <c r="N31" s="195" t="str">
        <f>IF(入力表!BJ43="","",入力表!BJ43)</f>
        <v/>
      </c>
      <c r="O31" s="195" t="str">
        <f t="shared" si="2"/>
        <v/>
      </c>
      <c r="P31" s="195" t="str">
        <f>IF(入力表!BX43="","",入力表!BX43)</f>
        <v/>
      </c>
      <c r="Q31" s="195" t="str">
        <f t="shared" si="3"/>
        <v/>
      </c>
      <c r="R31" s="195" t="str">
        <f>IF(入力表!CA43="","",入力表!CA43)</f>
        <v/>
      </c>
      <c r="S31" s="195" t="str">
        <f t="shared" si="4"/>
        <v/>
      </c>
      <c r="T31" s="197"/>
      <c r="U31" s="13"/>
      <c r="V31" s="183" t="str">
        <f>IF(入力表!AN43="","",入力表!AN43)</f>
        <v/>
      </c>
      <c r="W31" s="186" t="str">
        <f>IF(入力表!AO43="","",入力表!AO43)</f>
        <v/>
      </c>
      <c r="X31" s="186" t="str">
        <f>IF(ISERROR(VLOOKUP(IF(W31="","",入力表!AP43),$AU$2:$AV$5,2,FALSE)),"",VLOOKUP(IF(W31="","",入力表!AS43),$AU$2:$AV$5,2,FALSE))</f>
        <v/>
      </c>
      <c r="Y31" s="186" t="str">
        <f>IF(入力表!AQ43="","",入力表!AQ43)</f>
        <v/>
      </c>
      <c r="Z31" s="186" t="str">
        <f>IF(入力表!AR43="","",入力表!AR43)</f>
        <v/>
      </c>
      <c r="AA31" s="186" t="str">
        <f>IF(ISERROR(VLOOKUP(入力表!AS43,$AU$2:$AV$5,2,FALSE)),"",VLOOKUP(入力表!AS43,$AU$2:$AV$5,2,FALSE))</f>
        <v/>
      </c>
      <c r="AB31" s="186" t="str">
        <f>IF(入力表!AT43="","",入力表!AT43)</f>
        <v/>
      </c>
      <c r="AC31" s="184" t="str">
        <f>IF(入力表!AU43="","",入力表!AU43)</f>
        <v/>
      </c>
      <c r="AD31" s="183" t="str">
        <f>IF(入力表!BB43="","",入力表!BB43)</f>
        <v/>
      </c>
      <c r="AE31" s="186" t="str">
        <f>IF(入力表!BC43="","",入力表!BC43)</f>
        <v/>
      </c>
      <c r="AF31" s="186" t="str">
        <f>IF(ISERROR(VLOOKUP(IF(AE31="","",入力表!BD43),$AU$2:$AV$5,2,FALSE)),"",VLOOKUP(IF(AE31="","",入力表!BD43),$AU$2:$AV$5,2,FALSE))</f>
        <v/>
      </c>
      <c r="AG31" s="187" t="str">
        <f>IF(入力表!BE43="","",入力表!BE43)</f>
        <v/>
      </c>
      <c r="AH31" s="187" t="str">
        <f>IF(入力表!BF43="","",入力表!BF43)</f>
        <v/>
      </c>
      <c r="AI31" s="187" t="str">
        <f>IF(ISERROR(VLOOKUP(入力表!BG43,$AU$2:$AV$5,2,FALSE)),"",VLOOKUP(入力表!BG43,$AU$2:$AV$5,2,FALSE))</f>
        <v/>
      </c>
      <c r="AJ31" s="187" t="str">
        <f>IF(入力表!BH43="","",入力表!BH43)</f>
        <v/>
      </c>
      <c r="AK31" s="185" t="str">
        <f>IF(入力表!BI43="","",入力表!BI43)</f>
        <v/>
      </c>
      <c r="AL31" s="188" t="str">
        <f>IF(入力表!BP43="","",入力表!BP43)</f>
        <v/>
      </c>
      <c r="AM31" s="192" t="str">
        <f>IF(入力表!BQ43="","",入力表!BQ43)</f>
        <v/>
      </c>
      <c r="AN31" s="192" t="str">
        <f>IF(ISERROR(VLOOKUP(IF(AM31="","",入力表!BR43),$AU$2:$AV$5,2,FALSE)),"",VLOOKUP(IF(AM31="","",入力表!BR43),$AU$2:$AV$5,2,FALSE))</f>
        <v/>
      </c>
      <c r="AO31" s="192" t="str">
        <f>IF(入力表!BS43="","",入力表!BS43)</f>
        <v/>
      </c>
      <c r="AP31" s="192" t="str">
        <f>IF(入力表!BT43="","",入力表!BT43)</f>
        <v/>
      </c>
      <c r="AQ31" s="192" t="str">
        <f>IF(ISERROR(VLOOKUP(入力表!BU43,$AU$2:$AV$5,2,FALSE)),"",VLOOKUP(入力表!BU43,$AU$2:$AV$5,2,FALSE))</f>
        <v/>
      </c>
      <c r="AR31" s="192" t="str">
        <f>IF(入力表!BV43="","",入力表!BV43)</f>
        <v/>
      </c>
      <c r="AS31" s="190" t="str">
        <f>IF(入力表!BW43="","",入力表!BW43)</f>
        <v/>
      </c>
    </row>
    <row r="32" spans="1:51" ht="9.9" customHeight="1">
      <c r="A32" s="12">
        <v>31</v>
      </c>
      <c r="B32" s="195" t="str">
        <f>IF(入力表!H44=0,"",入力表!H44)</f>
        <v/>
      </c>
      <c r="C32" s="195" t="str">
        <f>IF(入力表!J44=0,"",入力表!J44)</f>
        <v/>
      </c>
      <c r="D32" s="195" t="str">
        <f>IF(入力表!N44=0,"",入力表!N44)</f>
        <v/>
      </c>
      <c r="E32" s="195" t="str">
        <f>RIGHT(入力表!AA44,2)</f>
        <v/>
      </c>
      <c r="F32" s="195" t="str">
        <f>IF(入力表!U44=0,"",入力表!U44)</f>
        <v/>
      </c>
      <c r="G32" s="195" t="str">
        <f>IF(B32="","",入力表!$N$8)</f>
        <v/>
      </c>
      <c r="H32" s="195" t="str">
        <f>IF(B32="","",入力表!$L$4)</f>
        <v/>
      </c>
      <c r="I32" s="195" t="str">
        <f>IF(B32="","",入力表!AE44)</f>
        <v/>
      </c>
      <c r="J32" s="195" t="str">
        <f>IF(入力表!AH44="","",入力表!AH44)</f>
        <v/>
      </c>
      <c r="K32" s="195" t="str">
        <f t="shared" si="0"/>
        <v/>
      </c>
      <c r="L32" s="195" t="str">
        <f>IF(入力表!AV44="","",入力表!AV44)</f>
        <v/>
      </c>
      <c r="M32" s="195" t="str">
        <f t="shared" si="1"/>
        <v/>
      </c>
      <c r="N32" s="195" t="str">
        <f>IF(入力表!BJ44="","",入力表!BJ44)</f>
        <v/>
      </c>
      <c r="O32" s="195" t="str">
        <f t="shared" si="2"/>
        <v/>
      </c>
      <c r="P32" s="195" t="str">
        <f>IF(入力表!BX44="","",入力表!BX44)</f>
        <v/>
      </c>
      <c r="Q32" s="195" t="str">
        <f t="shared" si="3"/>
        <v/>
      </c>
      <c r="R32" s="195" t="str">
        <f>IF(入力表!CA44="","",入力表!CA44)</f>
        <v/>
      </c>
      <c r="S32" s="195" t="str">
        <f t="shared" si="4"/>
        <v/>
      </c>
      <c r="T32" s="197"/>
      <c r="U32" s="13"/>
      <c r="V32" s="183" t="str">
        <f>IF(入力表!AN44="","",入力表!AN44)</f>
        <v/>
      </c>
      <c r="W32" s="186" t="str">
        <f>IF(入力表!AO44="","",入力表!AO44)</f>
        <v/>
      </c>
      <c r="X32" s="186" t="str">
        <f>IF(ISERROR(VLOOKUP(IF(W32="","",入力表!AP44),$AU$2:$AV$5,2,FALSE)),"",VLOOKUP(IF(W32="","",入力表!AS44),$AU$2:$AV$5,2,FALSE))</f>
        <v/>
      </c>
      <c r="Y32" s="186" t="str">
        <f>IF(入力表!AQ44="","",入力表!AQ44)</f>
        <v/>
      </c>
      <c r="Z32" s="186" t="str">
        <f>IF(入力表!AR44="","",入力表!AR44)</f>
        <v/>
      </c>
      <c r="AA32" s="186" t="str">
        <f>IF(ISERROR(VLOOKUP(入力表!AS44,$AU$2:$AV$5,2,FALSE)),"",VLOOKUP(入力表!AS44,$AU$2:$AV$5,2,FALSE))</f>
        <v/>
      </c>
      <c r="AB32" s="186" t="str">
        <f>IF(入力表!AT44="","",入力表!AT44)</f>
        <v/>
      </c>
      <c r="AC32" s="184" t="str">
        <f>IF(入力表!AU44="","",入力表!AU44)</f>
        <v/>
      </c>
      <c r="AD32" s="183" t="str">
        <f>IF(入力表!BB44="","",入力表!BB44)</f>
        <v/>
      </c>
      <c r="AE32" s="186" t="str">
        <f>IF(入力表!BC44="","",入力表!BC44)</f>
        <v/>
      </c>
      <c r="AF32" s="186" t="str">
        <f>IF(ISERROR(VLOOKUP(IF(AE32="","",入力表!BD44),$AU$2:$AV$5,2,FALSE)),"",VLOOKUP(IF(AE32="","",入力表!BD44),$AU$2:$AV$5,2,FALSE))</f>
        <v/>
      </c>
      <c r="AG32" s="187" t="str">
        <f>IF(入力表!BE44="","",入力表!BE44)</f>
        <v/>
      </c>
      <c r="AH32" s="187" t="str">
        <f>IF(入力表!BF44="","",入力表!BF44)</f>
        <v/>
      </c>
      <c r="AI32" s="187" t="str">
        <f>IF(ISERROR(VLOOKUP(入力表!BG44,$AU$2:$AV$5,2,FALSE)),"",VLOOKUP(入力表!BG44,$AU$2:$AV$5,2,FALSE))</f>
        <v/>
      </c>
      <c r="AJ32" s="187" t="str">
        <f>IF(入力表!BH44="","",入力表!BH44)</f>
        <v/>
      </c>
      <c r="AK32" s="185" t="str">
        <f>IF(入力表!BI44="","",入力表!BI44)</f>
        <v/>
      </c>
      <c r="AL32" s="188" t="str">
        <f>IF(入力表!BP44="","",入力表!BP44)</f>
        <v/>
      </c>
      <c r="AM32" s="192" t="str">
        <f>IF(入力表!BQ44="","",入力表!BQ44)</f>
        <v/>
      </c>
      <c r="AN32" s="192" t="str">
        <f>IF(ISERROR(VLOOKUP(IF(AM32="","",入力表!BR44),$AU$2:$AV$5,2,FALSE)),"",VLOOKUP(IF(AM32="","",入力表!BR44),$AU$2:$AV$5,2,FALSE))</f>
        <v/>
      </c>
      <c r="AO32" s="192" t="str">
        <f>IF(入力表!BS44="","",入力表!BS44)</f>
        <v/>
      </c>
      <c r="AP32" s="192" t="str">
        <f>IF(入力表!BT44="","",入力表!BT44)</f>
        <v/>
      </c>
      <c r="AQ32" s="192" t="str">
        <f>IF(ISERROR(VLOOKUP(入力表!BU44,$AU$2:$AV$5,2,FALSE)),"",VLOOKUP(入力表!BU44,$AU$2:$AV$5,2,FALSE))</f>
        <v/>
      </c>
      <c r="AR32" s="192" t="str">
        <f>IF(入力表!BV44="","",入力表!BV44)</f>
        <v/>
      </c>
      <c r="AS32" s="190" t="str">
        <f>IF(入力表!BW44="","",入力表!BW44)</f>
        <v/>
      </c>
    </row>
    <row r="33" spans="1:45" ht="9.9" customHeight="1">
      <c r="A33" s="12">
        <v>32</v>
      </c>
      <c r="B33" s="195" t="str">
        <f>IF(入力表!H45=0,"",入力表!H45)</f>
        <v/>
      </c>
      <c r="C33" s="195" t="str">
        <f>IF(入力表!J45=0,"",入力表!J45)</f>
        <v/>
      </c>
      <c r="D33" s="195" t="str">
        <f>IF(入力表!N45=0,"",入力表!N45)</f>
        <v/>
      </c>
      <c r="E33" s="195" t="str">
        <f>RIGHT(入力表!AA45,2)</f>
        <v/>
      </c>
      <c r="F33" s="195" t="str">
        <f>IF(入力表!U45=0,"",入力表!U45)</f>
        <v/>
      </c>
      <c r="G33" s="195" t="str">
        <f>IF(B33="","",入力表!$N$8)</f>
        <v/>
      </c>
      <c r="H33" s="195" t="str">
        <f>IF(B33="","",入力表!$L$4)</f>
        <v/>
      </c>
      <c r="I33" s="195" t="str">
        <f>IF(B33="","",入力表!AE45)</f>
        <v/>
      </c>
      <c r="J33" s="195" t="str">
        <f>IF(入力表!AH45="","",入力表!AH45)</f>
        <v/>
      </c>
      <c r="K33" s="195" t="str">
        <f t="shared" si="0"/>
        <v/>
      </c>
      <c r="L33" s="195" t="str">
        <f>IF(入力表!AV45="","",入力表!AV45)</f>
        <v/>
      </c>
      <c r="M33" s="195" t="str">
        <f t="shared" si="1"/>
        <v/>
      </c>
      <c r="N33" s="195" t="str">
        <f>IF(入力表!BJ45="","",入力表!BJ45)</f>
        <v/>
      </c>
      <c r="O33" s="195" t="str">
        <f t="shared" si="2"/>
        <v/>
      </c>
      <c r="P33" s="195" t="str">
        <f>IF(入力表!BX45="","",入力表!BX45)</f>
        <v/>
      </c>
      <c r="Q33" s="195" t="str">
        <f t="shared" si="3"/>
        <v/>
      </c>
      <c r="R33" s="195" t="str">
        <f>IF(入力表!CA45="","",入力表!CA45)</f>
        <v/>
      </c>
      <c r="S33" s="195" t="str">
        <f t="shared" si="4"/>
        <v/>
      </c>
      <c r="T33" s="197"/>
      <c r="U33" s="13"/>
      <c r="V33" s="183" t="str">
        <f>IF(入力表!AN45="","",入力表!AN45)</f>
        <v/>
      </c>
      <c r="W33" s="186" t="str">
        <f>IF(入力表!AO45="","",入力表!AO45)</f>
        <v/>
      </c>
      <c r="X33" s="186" t="str">
        <f>IF(ISERROR(VLOOKUP(IF(W33="","",入力表!AP45),$AU$2:$AV$5,2,FALSE)),"",VLOOKUP(IF(W33="","",入力表!AS45),$AU$2:$AV$5,2,FALSE))</f>
        <v/>
      </c>
      <c r="Y33" s="186" t="str">
        <f>IF(入力表!AQ45="","",入力表!AQ45)</f>
        <v/>
      </c>
      <c r="Z33" s="186" t="str">
        <f>IF(入力表!AR45="","",入力表!AR45)</f>
        <v/>
      </c>
      <c r="AA33" s="186" t="str">
        <f>IF(ISERROR(VLOOKUP(入力表!AS45,$AU$2:$AV$5,2,FALSE)),"",VLOOKUP(入力表!AS45,$AU$2:$AV$5,2,FALSE))</f>
        <v/>
      </c>
      <c r="AB33" s="186" t="str">
        <f>IF(入力表!AT45="","",入力表!AT45)</f>
        <v/>
      </c>
      <c r="AC33" s="184" t="str">
        <f>IF(入力表!AU45="","",入力表!AU45)</f>
        <v/>
      </c>
      <c r="AD33" s="183" t="str">
        <f>IF(入力表!BB45="","",入力表!BB45)</f>
        <v/>
      </c>
      <c r="AE33" s="186" t="str">
        <f>IF(入力表!BC45="","",入力表!BC45)</f>
        <v/>
      </c>
      <c r="AF33" s="186" t="str">
        <f>IF(ISERROR(VLOOKUP(IF(AE33="","",入力表!BD45),$AU$2:$AV$5,2,FALSE)),"",VLOOKUP(IF(AE33="","",入力表!BD45),$AU$2:$AV$5,2,FALSE))</f>
        <v/>
      </c>
      <c r="AG33" s="187" t="str">
        <f>IF(入力表!BE45="","",入力表!BE45)</f>
        <v/>
      </c>
      <c r="AH33" s="187" t="str">
        <f>IF(入力表!BF45="","",入力表!BF45)</f>
        <v/>
      </c>
      <c r="AI33" s="187" t="str">
        <f>IF(ISERROR(VLOOKUP(入力表!BG45,$AU$2:$AV$5,2,FALSE)),"",VLOOKUP(入力表!BG45,$AU$2:$AV$5,2,FALSE))</f>
        <v/>
      </c>
      <c r="AJ33" s="187" t="str">
        <f>IF(入力表!BH45="","",入力表!BH45)</f>
        <v/>
      </c>
      <c r="AK33" s="185" t="str">
        <f>IF(入力表!BI45="","",入力表!BI45)</f>
        <v/>
      </c>
      <c r="AL33" s="188" t="str">
        <f>IF(入力表!BP45="","",入力表!BP45)</f>
        <v/>
      </c>
      <c r="AM33" s="192" t="str">
        <f>IF(入力表!BQ45="","",入力表!BQ45)</f>
        <v/>
      </c>
      <c r="AN33" s="192" t="str">
        <f>IF(ISERROR(VLOOKUP(IF(AM33="","",入力表!BR45),$AU$2:$AV$5,2,FALSE)),"",VLOOKUP(IF(AM33="","",入力表!BR45),$AU$2:$AV$5,2,FALSE))</f>
        <v/>
      </c>
      <c r="AO33" s="192" t="str">
        <f>IF(入力表!BS45="","",入力表!BS45)</f>
        <v/>
      </c>
      <c r="AP33" s="192" t="str">
        <f>IF(入力表!BT45="","",入力表!BT45)</f>
        <v/>
      </c>
      <c r="AQ33" s="192" t="str">
        <f>IF(ISERROR(VLOOKUP(入力表!BU45,$AU$2:$AV$5,2,FALSE)),"",VLOOKUP(入力表!BU45,$AU$2:$AV$5,2,FALSE))</f>
        <v/>
      </c>
      <c r="AR33" s="192" t="str">
        <f>IF(入力表!BV45="","",入力表!BV45)</f>
        <v/>
      </c>
      <c r="AS33" s="190" t="str">
        <f>IF(入力表!BW45="","",入力表!BW45)</f>
        <v/>
      </c>
    </row>
    <row r="34" spans="1:45" ht="9.9" customHeight="1">
      <c r="A34" s="12">
        <v>33</v>
      </c>
      <c r="B34" s="195" t="str">
        <f>IF(入力表!H46=0,"",入力表!H46)</f>
        <v/>
      </c>
      <c r="C34" s="195" t="str">
        <f>IF(入力表!J46=0,"",入力表!J46)</f>
        <v/>
      </c>
      <c r="D34" s="195" t="str">
        <f>IF(入力表!N46=0,"",入力表!N46)</f>
        <v/>
      </c>
      <c r="E34" s="195" t="str">
        <f>RIGHT(入力表!AA46,2)</f>
        <v/>
      </c>
      <c r="F34" s="195" t="str">
        <f>IF(入力表!U46=0,"",入力表!U46)</f>
        <v/>
      </c>
      <c r="G34" s="195" t="str">
        <f>IF(B34="","",入力表!$N$8)</f>
        <v/>
      </c>
      <c r="H34" s="195" t="str">
        <f>IF(B34="","",入力表!$L$4)</f>
        <v/>
      </c>
      <c r="I34" s="195" t="str">
        <f>IF(B34="","",入力表!AE46)</f>
        <v/>
      </c>
      <c r="J34" s="195" t="str">
        <f>IF(入力表!AH46="","",入力表!AH46)</f>
        <v/>
      </c>
      <c r="K34" s="195" t="str">
        <f t="shared" si="0"/>
        <v/>
      </c>
      <c r="L34" s="195" t="str">
        <f>IF(入力表!AV46="","",入力表!AV46)</f>
        <v/>
      </c>
      <c r="M34" s="195" t="str">
        <f t="shared" si="1"/>
        <v/>
      </c>
      <c r="N34" s="195" t="str">
        <f>IF(入力表!BJ46="","",入力表!BJ46)</f>
        <v/>
      </c>
      <c r="O34" s="195" t="str">
        <f t="shared" si="2"/>
        <v/>
      </c>
      <c r="P34" s="195" t="str">
        <f>IF(入力表!BX46="","",入力表!BX46)</f>
        <v/>
      </c>
      <c r="Q34" s="195" t="str">
        <f t="shared" si="3"/>
        <v/>
      </c>
      <c r="R34" s="195" t="str">
        <f>IF(入力表!CA46="","",入力表!CA46)</f>
        <v/>
      </c>
      <c r="S34" s="195" t="str">
        <f t="shared" si="4"/>
        <v/>
      </c>
      <c r="T34" s="197"/>
      <c r="U34" s="13"/>
      <c r="V34" s="183" t="str">
        <f>IF(入力表!AN46="","",入力表!AN46)</f>
        <v/>
      </c>
      <c r="W34" s="186" t="str">
        <f>IF(入力表!AO46="","",入力表!AO46)</f>
        <v/>
      </c>
      <c r="X34" s="186" t="str">
        <f>IF(ISERROR(VLOOKUP(IF(W34="","",入力表!AP46),$AU$2:$AV$5,2,FALSE)),"",VLOOKUP(IF(W34="","",入力表!AS46),$AU$2:$AV$5,2,FALSE))</f>
        <v/>
      </c>
      <c r="Y34" s="186" t="str">
        <f>IF(入力表!AQ46="","",入力表!AQ46)</f>
        <v/>
      </c>
      <c r="Z34" s="186" t="str">
        <f>IF(入力表!AR46="","",入力表!AR46)</f>
        <v/>
      </c>
      <c r="AA34" s="186" t="str">
        <f>IF(ISERROR(VLOOKUP(入力表!AS46,$AU$2:$AV$5,2,FALSE)),"",VLOOKUP(入力表!AS46,$AU$2:$AV$5,2,FALSE))</f>
        <v/>
      </c>
      <c r="AB34" s="186" t="str">
        <f>IF(入力表!AT46="","",入力表!AT46)</f>
        <v/>
      </c>
      <c r="AC34" s="184" t="str">
        <f>IF(入力表!AU46="","",入力表!AU46)</f>
        <v/>
      </c>
      <c r="AD34" s="183" t="str">
        <f>IF(入力表!BB46="","",入力表!BB46)</f>
        <v/>
      </c>
      <c r="AE34" s="186" t="str">
        <f>IF(入力表!BC46="","",入力表!BC46)</f>
        <v/>
      </c>
      <c r="AF34" s="186" t="str">
        <f>IF(ISERROR(VLOOKUP(IF(AE34="","",入力表!BD46),$AU$2:$AV$5,2,FALSE)),"",VLOOKUP(IF(AE34="","",入力表!BD46),$AU$2:$AV$5,2,FALSE))</f>
        <v/>
      </c>
      <c r="AG34" s="187" t="str">
        <f>IF(入力表!BE46="","",入力表!BE46)</f>
        <v/>
      </c>
      <c r="AH34" s="187" t="str">
        <f>IF(入力表!BF46="","",入力表!BF46)</f>
        <v/>
      </c>
      <c r="AI34" s="187" t="str">
        <f>IF(ISERROR(VLOOKUP(入力表!BG46,$AU$2:$AV$5,2,FALSE)),"",VLOOKUP(入力表!BG46,$AU$2:$AV$5,2,FALSE))</f>
        <v/>
      </c>
      <c r="AJ34" s="187" t="str">
        <f>IF(入力表!BH46="","",入力表!BH46)</f>
        <v/>
      </c>
      <c r="AK34" s="185" t="str">
        <f>IF(入力表!BI46="","",入力表!BI46)</f>
        <v/>
      </c>
      <c r="AL34" s="188" t="str">
        <f>IF(入力表!BP46="","",入力表!BP46)</f>
        <v/>
      </c>
      <c r="AM34" s="192" t="str">
        <f>IF(入力表!BQ46="","",入力表!BQ46)</f>
        <v/>
      </c>
      <c r="AN34" s="192" t="str">
        <f>IF(ISERROR(VLOOKUP(IF(AM34="","",入力表!BR46),$AU$2:$AV$5,2,FALSE)),"",VLOOKUP(IF(AM34="","",入力表!BR46),$AU$2:$AV$5,2,FALSE))</f>
        <v/>
      </c>
      <c r="AO34" s="192" t="str">
        <f>IF(入力表!BS46="","",入力表!BS46)</f>
        <v/>
      </c>
      <c r="AP34" s="192" t="str">
        <f>IF(入力表!BT46="","",入力表!BT46)</f>
        <v/>
      </c>
      <c r="AQ34" s="192" t="str">
        <f>IF(ISERROR(VLOOKUP(入力表!BU46,$AU$2:$AV$5,2,FALSE)),"",VLOOKUP(入力表!BU46,$AU$2:$AV$5,2,FALSE))</f>
        <v/>
      </c>
      <c r="AR34" s="192" t="str">
        <f>IF(入力表!BV46="","",入力表!BV46)</f>
        <v/>
      </c>
      <c r="AS34" s="190" t="str">
        <f>IF(入力表!BW46="","",入力表!BW46)</f>
        <v/>
      </c>
    </row>
    <row r="35" spans="1:45" ht="9.9" customHeight="1">
      <c r="A35" s="12">
        <v>34</v>
      </c>
      <c r="B35" s="195" t="str">
        <f>IF(入力表!H47=0,"",入力表!H47)</f>
        <v/>
      </c>
      <c r="C35" s="195" t="str">
        <f>IF(入力表!J47=0,"",入力表!J47)</f>
        <v/>
      </c>
      <c r="D35" s="195" t="str">
        <f>IF(入力表!N47=0,"",入力表!N47)</f>
        <v/>
      </c>
      <c r="E35" s="195" t="str">
        <f>RIGHT(入力表!AA47,2)</f>
        <v/>
      </c>
      <c r="F35" s="195" t="str">
        <f>IF(入力表!U47=0,"",入力表!U47)</f>
        <v/>
      </c>
      <c r="G35" s="195" t="str">
        <f>IF(B35="","",入力表!$N$8)</f>
        <v/>
      </c>
      <c r="H35" s="195" t="str">
        <f>IF(B35="","",入力表!$L$4)</f>
        <v/>
      </c>
      <c r="I35" s="195" t="str">
        <f>IF(B35="","",入力表!AE47)</f>
        <v/>
      </c>
      <c r="J35" s="195" t="str">
        <f>IF(入力表!AH47="","",入力表!AH47)</f>
        <v/>
      </c>
      <c r="K35" s="195" t="str">
        <f t="shared" si="0"/>
        <v/>
      </c>
      <c r="L35" s="195" t="str">
        <f>IF(入力表!AV47="","",入力表!AV47)</f>
        <v/>
      </c>
      <c r="M35" s="195" t="str">
        <f t="shared" si="1"/>
        <v/>
      </c>
      <c r="N35" s="195" t="str">
        <f>IF(入力表!BJ47="","",入力表!BJ47)</f>
        <v/>
      </c>
      <c r="O35" s="195" t="str">
        <f t="shared" si="2"/>
        <v/>
      </c>
      <c r="P35" s="195" t="str">
        <f>IF(入力表!BX47="","",入力表!BX47)</f>
        <v/>
      </c>
      <c r="Q35" s="195" t="str">
        <f t="shared" si="3"/>
        <v/>
      </c>
      <c r="R35" s="195" t="str">
        <f>IF(入力表!CA47="","",入力表!CA47)</f>
        <v/>
      </c>
      <c r="S35" s="195" t="str">
        <f t="shared" si="4"/>
        <v/>
      </c>
      <c r="T35" s="197"/>
      <c r="U35" s="13"/>
      <c r="V35" s="183" t="str">
        <f>IF(入力表!AN47="","",入力表!AN47)</f>
        <v/>
      </c>
      <c r="W35" s="186" t="str">
        <f>IF(入力表!AO47="","",入力表!AO47)</f>
        <v/>
      </c>
      <c r="X35" s="186" t="str">
        <f>IF(ISERROR(VLOOKUP(IF(W35="","",入力表!AP47),$AU$2:$AV$5,2,FALSE)),"",VLOOKUP(IF(W35="","",入力表!AS47),$AU$2:$AV$5,2,FALSE))</f>
        <v/>
      </c>
      <c r="Y35" s="186" t="str">
        <f>IF(入力表!AQ47="","",入力表!AQ47)</f>
        <v/>
      </c>
      <c r="Z35" s="186" t="str">
        <f>IF(入力表!AR47="","",入力表!AR47)</f>
        <v/>
      </c>
      <c r="AA35" s="186" t="str">
        <f>IF(ISERROR(VLOOKUP(入力表!AS47,$AU$2:$AV$5,2,FALSE)),"",VLOOKUP(入力表!AS47,$AU$2:$AV$5,2,FALSE))</f>
        <v/>
      </c>
      <c r="AB35" s="186" t="str">
        <f>IF(入力表!AT47="","",入力表!AT47)</f>
        <v/>
      </c>
      <c r="AC35" s="184" t="str">
        <f>IF(入力表!AU47="","",入力表!AU47)</f>
        <v/>
      </c>
      <c r="AD35" s="183" t="str">
        <f>IF(入力表!BB47="","",入力表!BB47)</f>
        <v/>
      </c>
      <c r="AE35" s="186" t="str">
        <f>IF(入力表!BC47="","",入力表!BC47)</f>
        <v/>
      </c>
      <c r="AF35" s="186" t="str">
        <f>IF(ISERROR(VLOOKUP(IF(AE35="","",入力表!BD47),$AU$2:$AV$5,2,FALSE)),"",VLOOKUP(IF(AE35="","",入力表!BD47),$AU$2:$AV$5,2,FALSE))</f>
        <v/>
      </c>
      <c r="AG35" s="187" t="str">
        <f>IF(入力表!BE47="","",入力表!BE47)</f>
        <v/>
      </c>
      <c r="AH35" s="187" t="str">
        <f>IF(入力表!BF47="","",入力表!BF47)</f>
        <v/>
      </c>
      <c r="AI35" s="187" t="str">
        <f>IF(ISERROR(VLOOKUP(入力表!BG47,$AU$2:$AV$5,2,FALSE)),"",VLOOKUP(入力表!BG47,$AU$2:$AV$5,2,FALSE))</f>
        <v/>
      </c>
      <c r="AJ35" s="187" t="str">
        <f>IF(入力表!BH47="","",入力表!BH47)</f>
        <v/>
      </c>
      <c r="AK35" s="185" t="str">
        <f>IF(入力表!BI47="","",入力表!BI47)</f>
        <v/>
      </c>
      <c r="AL35" s="188" t="str">
        <f>IF(入力表!BP47="","",入力表!BP47)</f>
        <v/>
      </c>
      <c r="AM35" s="192" t="str">
        <f>IF(入力表!BQ47="","",入力表!BQ47)</f>
        <v/>
      </c>
      <c r="AN35" s="192" t="str">
        <f>IF(ISERROR(VLOOKUP(IF(AM35="","",入力表!BR47),$AU$2:$AV$5,2,FALSE)),"",VLOOKUP(IF(AM35="","",入力表!BR47),$AU$2:$AV$5,2,FALSE))</f>
        <v/>
      </c>
      <c r="AO35" s="192" t="str">
        <f>IF(入力表!BS47="","",入力表!BS47)</f>
        <v/>
      </c>
      <c r="AP35" s="192" t="str">
        <f>IF(入力表!BT47="","",入力表!BT47)</f>
        <v/>
      </c>
      <c r="AQ35" s="192" t="str">
        <f>IF(ISERROR(VLOOKUP(入力表!BU47,$AU$2:$AV$5,2,FALSE)),"",VLOOKUP(入力表!BU47,$AU$2:$AV$5,2,FALSE))</f>
        <v/>
      </c>
      <c r="AR35" s="192" t="str">
        <f>IF(入力表!BV47="","",入力表!BV47)</f>
        <v/>
      </c>
      <c r="AS35" s="190" t="str">
        <f>IF(入力表!BW47="","",入力表!BW47)</f>
        <v/>
      </c>
    </row>
    <row r="36" spans="1:45" ht="9.9" customHeight="1">
      <c r="A36" s="12">
        <v>35</v>
      </c>
      <c r="B36" s="195" t="str">
        <f>IF(入力表!H48=0,"",入力表!H48)</f>
        <v/>
      </c>
      <c r="C36" s="195" t="str">
        <f>IF(入力表!J48=0,"",入力表!J48)</f>
        <v/>
      </c>
      <c r="D36" s="195" t="str">
        <f>IF(入力表!N48=0,"",入力表!N48)</f>
        <v/>
      </c>
      <c r="E36" s="195" t="str">
        <f>RIGHT(入力表!AA48,2)</f>
        <v/>
      </c>
      <c r="F36" s="195" t="str">
        <f>IF(入力表!U48=0,"",入力表!U48)</f>
        <v/>
      </c>
      <c r="G36" s="195" t="str">
        <f>IF(B36="","",入力表!$N$8)</f>
        <v/>
      </c>
      <c r="H36" s="195" t="str">
        <f>IF(B36="","",入力表!$L$4)</f>
        <v/>
      </c>
      <c r="I36" s="195" t="str">
        <f>IF(B36="","",入力表!AE48)</f>
        <v/>
      </c>
      <c r="J36" s="195" t="str">
        <f>IF(入力表!AH48="","",入力表!AH48)</f>
        <v/>
      </c>
      <c r="K36" s="195" t="str">
        <f t="shared" si="0"/>
        <v/>
      </c>
      <c r="L36" s="195" t="str">
        <f>IF(入力表!AV48="","",入力表!AV48)</f>
        <v/>
      </c>
      <c r="M36" s="195" t="str">
        <f t="shared" si="1"/>
        <v/>
      </c>
      <c r="N36" s="195" t="str">
        <f>IF(入力表!BJ48="","",入力表!BJ48)</f>
        <v/>
      </c>
      <c r="O36" s="195" t="str">
        <f t="shared" si="2"/>
        <v/>
      </c>
      <c r="P36" s="195" t="str">
        <f>IF(入力表!BX48="","",入力表!BX48)</f>
        <v/>
      </c>
      <c r="Q36" s="195" t="str">
        <f t="shared" si="3"/>
        <v/>
      </c>
      <c r="R36" s="195" t="str">
        <f>IF(入力表!CA48="","",入力表!CA48)</f>
        <v/>
      </c>
      <c r="S36" s="195" t="str">
        <f t="shared" si="4"/>
        <v/>
      </c>
      <c r="T36" s="197"/>
      <c r="U36" s="13"/>
      <c r="V36" s="183" t="str">
        <f>IF(入力表!AN48="","",入力表!AN48)</f>
        <v/>
      </c>
      <c r="W36" s="186" t="str">
        <f>IF(入力表!AO48="","",入力表!AO48)</f>
        <v/>
      </c>
      <c r="X36" s="186" t="str">
        <f>IF(ISERROR(VLOOKUP(IF(W36="","",入力表!AP48),$AU$2:$AV$5,2,FALSE)),"",VLOOKUP(IF(W36="","",入力表!AS48),$AU$2:$AV$5,2,FALSE))</f>
        <v/>
      </c>
      <c r="Y36" s="186" t="str">
        <f>IF(入力表!AQ48="","",入力表!AQ48)</f>
        <v/>
      </c>
      <c r="Z36" s="186" t="str">
        <f>IF(入力表!AR48="","",入力表!AR48)</f>
        <v/>
      </c>
      <c r="AA36" s="186" t="str">
        <f>IF(ISERROR(VLOOKUP(入力表!AS48,$AU$2:$AV$5,2,FALSE)),"",VLOOKUP(入力表!AS48,$AU$2:$AV$5,2,FALSE))</f>
        <v/>
      </c>
      <c r="AB36" s="186" t="str">
        <f>IF(入力表!AT48="","",入力表!AT48)</f>
        <v/>
      </c>
      <c r="AC36" s="184" t="str">
        <f>IF(入力表!AU48="","",入力表!AU48)</f>
        <v/>
      </c>
      <c r="AD36" s="183" t="str">
        <f>IF(入力表!BB48="","",入力表!BB48)</f>
        <v/>
      </c>
      <c r="AE36" s="186" t="str">
        <f>IF(入力表!BC48="","",入力表!BC48)</f>
        <v/>
      </c>
      <c r="AF36" s="186" t="str">
        <f>IF(ISERROR(VLOOKUP(IF(AE36="","",入力表!BD48),$AU$2:$AV$5,2,FALSE)),"",VLOOKUP(IF(AE36="","",入力表!BD48),$AU$2:$AV$5,2,FALSE))</f>
        <v/>
      </c>
      <c r="AG36" s="187" t="str">
        <f>IF(入力表!BE48="","",入力表!BE48)</f>
        <v/>
      </c>
      <c r="AH36" s="187" t="str">
        <f>IF(入力表!BF48="","",入力表!BF48)</f>
        <v/>
      </c>
      <c r="AI36" s="187" t="str">
        <f>IF(ISERROR(VLOOKUP(入力表!BG48,$AU$2:$AV$5,2,FALSE)),"",VLOOKUP(入力表!BG48,$AU$2:$AV$5,2,FALSE))</f>
        <v/>
      </c>
      <c r="AJ36" s="187" t="str">
        <f>IF(入力表!BH48="","",入力表!BH48)</f>
        <v/>
      </c>
      <c r="AK36" s="185" t="str">
        <f>IF(入力表!BI48="","",入力表!BI48)</f>
        <v/>
      </c>
      <c r="AL36" s="188" t="str">
        <f>IF(入力表!BP48="","",入力表!BP48)</f>
        <v/>
      </c>
      <c r="AM36" s="192" t="str">
        <f>IF(入力表!BQ48="","",入力表!BQ48)</f>
        <v/>
      </c>
      <c r="AN36" s="192" t="str">
        <f>IF(ISERROR(VLOOKUP(IF(AM36="","",入力表!BR48),$AU$2:$AV$5,2,FALSE)),"",VLOOKUP(IF(AM36="","",入力表!BR48),$AU$2:$AV$5,2,FALSE))</f>
        <v/>
      </c>
      <c r="AO36" s="192" t="str">
        <f>IF(入力表!BS48="","",入力表!BS48)</f>
        <v/>
      </c>
      <c r="AP36" s="192" t="str">
        <f>IF(入力表!BT48="","",入力表!BT48)</f>
        <v/>
      </c>
      <c r="AQ36" s="192" t="str">
        <f>IF(ISERROR(VLOOKUP(入力表!BU48,$AU$2:$AV$5,2,FALSE)),"",VLOOKUP(入力表!BU48,$AU$2:$AV$5,2,FALSE))</f>
        <v/>
      </c>
      <c r="AR36" s="192" t="str">
        <f>IF(入力表!BV48="","",入力表!BV48)</f>
        <v/>
      </c>
      <c r="AS36" s="190" t="str">
        <f>IF(入力表!BW48="","",入力表!BW48)</f>
        <v/>
      </c>
    </row>
    <row r="37" spans="1:45" ht="9.9" customHeight="1">
      <c r="A37" s="12">
        <v>36</v>
      </c>
      <c r="B37" s="195" t="str">
        <f>IF(入力表!H49=0,"",入力表!H49)</f>
        <v/>
      </c>
      <c r="C37" s="195" t="str">
        <f>IF(入力表!J49=0,"",入力表!J49)</f>
        <v/>
      </c>
      <c r="D37" s="195" t="str">
        <f>IF(入力表!N49=0,"",入力表!N49)</f>
        <v/>
      </c>
      <c r="E37" s="195" t="str">
        <f>RIGHT(入力表!AA49,2)</f>
        <v/>
      </c>
      <c r="F37" s="195" t="str">
        <f>IF(入力表!U49=0,"",入力表!U49)</f>
        <v/>
      </c>
      <c r="G37" s="195" t="str">
        <f>IF(B37="","",入力表!$N$8)</f>
        <v/>
      </c>
      <c r="H37" s="195" t="str">
        <f>IF(B37="","",入力表!$L$4)</f>
        <v/>
      </c>
      <c r="I37" s="195" t="str">
        <f>IF(B37="","",入力表!AE49)</f>
        <v/>
      </c>
      <c r="J37" s="195" t="str">
        <f>IF(入力表!AH49="","",入力表!AH49)</f>
        <v/>
      </c>
      <c r="K37" s="195" t="str">
        <f t="shared" si="0"/>
        <v/>
      </c>
      <c r="L37" s="195" t="str">
        <f>IF(入力表!AV49="","",入力表!AV49)</f>
        <v/>
      </c>
      <c r="M37" s="195" t="str">
        <f t="shared" si="1"/>
        <v/>
      </c>
      <c r="N37" s="195" t="str">
        <f>IF(入力表!BJ49="","",入力表!BJ49)</f>
        <v/>
      </c>
      <c r="O37" s="195" t="str">
        <f t="shared" si="2"/>
        <v/>
      </c>
      <c r="P37" s="195" t="str">
        <f>IF(入力表!BX49="","",入力表!BX49)</f>
        <v/>
      </c>
      <c r="Q37" s="195" t="str">
        <f t="shared" si="3"/>
        <v/>
      </c>
      <c r="R37" s="195" t="str">
        <f>IF(入力表!CA49="","",入力表!CA49)</f>
        <v/>
      </c>
      <c r="S37" s="195" t="str">
        <f t="shared" si="4"/>
        <v/>
      </c>
      <c r="T37" s="197"/>
      <c r="U37" s="13"/>
      <c r="V37" s="183" t="str">
        <f>IF(入力表!AN49="","",入力表!AN49)</f>
        <v/>
      </c>
      <c r="W37" s="186" t="str">
        <f>IF(入力表!AO49="","",入力表!AO49)</f>
        <v/>
      </c>
      <c r="X37" s="186" t="str">
        <f>IF(ISERROR(VLOOKUP(IF(W37="","",入力表!AP49),$AU$2:$AV$5,2,FALSE)),"",VLOOKUP(IF(W37="","",入力表!AS49),$AU$2:$AV$5,2,FALSE))</f>
        <v/>
      </c>
      <c r="Y37" s="186" t="str">
        <f>IF(入力表!AQ49="","",入力表!AQ49)</f>
        <v/>
      </c>
      <c r="Z37" s="186" t="str">
        <f>IF(入力表!AR49="","",入力表!AR49)</f>
        <v/>
      </c>
      <c r="AA37" s="186" t="str">
        <f>IF(ISERROR(VLOOKUP(入力表!AS49,$AU$2:$AV$5,2,FALSE)),"",VLOOKUP(入力表!AS49,$AU$2:$AV$5,2,FALSE))</f>
        <v/>
      </c>
      <c r="AB37" s="186" t="str">
        <f>IF(入力表!AT49="","",入力表!AT49)</f>
        <v/>
      </c>
      <c r="AC37" s="184" t="str">
        <f>IF(入力表!AU49="","",入力表!AU49)</f>
        <v/>
      </c>
      <c r="AD37" s="183" t="str">
        <f>IF(入力表!BB49="","",入力表!BB49)</f>
        <v/>
      </c>
      <c r="AE37" s="186" t="str">
        <f>IF(入力表!BC49="","",入力表!BC49)</f>
        <v/>
      </c>
      <c r="AF37" s="186" t="str">
        <f>IF(ISERROR(VLOOKUP(IF(AE37="","",入力表!BD49),$AU$2:$AV$5,2,FALSE)),"",VLOOKUP(IF(AE37="","",入力表!BD49),$AU$2:$AV$5,2,FALSE))</f>
        <v/>
      </c>
      <c r="AG37" s="187" t="str">
        <f>IF(入力表!BE49="","",入力表!BE49)</f>
        <v/>
      </c>
      <c r="AH37" s="187" t="str">
        <f>IF(入力表!BF49="","",入力表!BF49)</f>
        <v/>
      </c>
      <c r="AI37" s="187" t="str">
        <f>IF(ISERROR(VLOOKUP(入力表!BG49,$AU$2:$AV$5,2,FALSE)),"",VLOOKUP(入力表!BG49,$AU$2:$AV$5,2,FALSE))</f>
        <v/>
      </c>
      <c r="AJ37" s="187" t="str">
        <f>IF(入力表!BH49="","",入力表!BH49)</f>
        <v/>
      </c>
      <c r="AK37" s="185" t="str">
        <f>IF(入力表!BI49="","",入力表!BI49)</f>
        <v/>
      </c>
      <c r="AL37" s="188" t="str">
        <f>IF(入力表!BP49="","",入力表!BP49)</f>
        <v/>
      </c>
      <c r="AM37" s="192" t="str">
        <f>IF(入力表!BQ49="","",入力表!BQ49)</f>
        <v/>
      </c>
      <c r="AN37" s="192" t="str">
        <f>IF(ISERROR(VLOOKUP(IF(AM37="","",入力表!BR49),$AU$2:$AV$5,2,FALSE)),"",VLOOKUP(IF(AM37="","",入力表!BR49),$AU$2:$AV$5,2,FALSE))</f>
        <v/>
      </c>
      <c r="AO37" s="192" t="str">
        <f>IF(入力表!BS49="","",入力表!BS49)</f>
        <v/>
      </c>
      <c r="AP37" s="192" t="str">
        <f>IF(入力表!BT49="","",入力表!BT49)</f>
        <v/>
      </c>
      <c r="AQ37" s="192" t="str">
        <f>IF(ISERROR(VLOOKUP(入力表!BU49,$AU$2:$AV$5,2,FALSE)),"",VLOOKUP(入力表!BU49,$AU$2:$AV$5,2,FALSE))</f>
        <v/>
      </c>
      <c r="AR37" s="192" t="str">
        <f>IF(入力表!BV49="","",入力表!BV49)</f>
        <v/>
      </c>
      <c r="AS37" s="190" t="str">
        <f>IF(入力表!BW49="","",入力表!BW49)</f>
        <v/>
      </c>
    </row>
    <row r="38" spans="1:45" ht="9.9" customHeight="1">
      <c r="A38" s="12">
        <v>37</v>
      </c>
      <c r="B38" s="195" t="str">
        <f>IF(入力表!H50=0,"",入力表!H50)</f>
        <v/>
      </c>
      <c r="C38" s="195" t="str">
        <f>IF(入力表!J50=0,"",入力表!J50)</f>
        <v/>
      </c>
      <c r="D38" s="195" t="str">
        <f>IF(入力表!N50=0,"",入力表!N50)</f>
        <v/>
      </c>
      <c r="E38" s="195" t="str">
        <f>RIGHT(入力表!AA50,2)</f>
        <v/>
      </c>
      <c r="F38" s="195" t="str">
        <f>IF(入力表!U50=0,"",入力表!U50)</f>
        <v/>
      </c>
      <c r="G38" s="195" t="str">
        <f>IF(B38="","",入力表!$N$8)</f>
        <v/>
      </c>
      <c r="H38" s="195" t="str">
        <f>IF(B38="","",入力表!$L$4)</f>
        <v/>
      </c>
      <c r="I38" s="195" t="str">
        <f>IF(B38="","",入力表!AE50)</f>
        <v/>
      </c>
      <c r="J38" s="195" t="str">
        <f>IF(入力表!AH50="","",入力表!AH50)</f>
        <v/>
      </c>
      <c r="K38" s="195" t="str">
        <f t="shared" si="0"/>
        <v/>
      </c>
      <c r="L38" s="195" t="str">
        <f>IF(入力表!AV50="","",入力表!AV50)</f>
        <v/>
      </c>
      <c r="M38" s="195" t="str">
        <f t="shared" si="1"/>
        <v/>
      </c>
      <c r="N38" s="195" t="str">
        <f>IF(入力表!BJ50="","",入力表!BJ50)</f>
        <v/>
      </c>
      <c r="O38" s="195" t="str">
        <f t="shared" si="2"/>
        <v/>
      </c>
      <c r="P38" s="195" t="str">
        <f>IF(入力表!BX50="","",入力表!BX50)</f>
        <v/>
      </c>
      <c r="Q38" s="195" t="str">
        <f t="shared" si="3"/>
        <v/>
      </c>
      <c r="R38" s="195" t="str">
        <f>IF(入力表!CA50="","",入力表!CA50)</f>
        <v/>
      </c>
      <c r="S38" s="195" t="str">
        <f t="shared" si="4"/>
        <v/>
      </c>
      <c r="T38" s="197"/>
      <c r="U38" s="13"/>
      <c r="V38" s="183" t="str">
        <f>IF(入力表!AN50="","",入力表!AN50)</f>
        <v/>
      </c>
      <c r="W38" s="186" t="str">
        <f>IF(入力表!AO50="","",入力表!AO50)</f>
        <v/>
      </c>
      <c r="X38" s="186" t="str">
        <f>IF(ISERROR(VLOOKUP(IF(W38="","",入力表!AP50),$AU$2:$AV$5,2,FALSE)),"",VLOOKUP(IF(W38="","",入力表!AS50),$AU$2:$AV$5,2,FALSE))</f>
        <v/>
      </c>
      <c r="Y38" s="186" t="str">
        <f>IF(入力表!AQ50="","",入力表!AQ50)</f>
        <v/>
      </c>
      <c r="Z38" s="186" t="str">
        <f>IF(入力表!AR50="","",入力表!AR50)</f>
        <v/>
      </c>
      <c r="AA38" s="186" t="str">
        <f>IF(ISERROR(VLOOKUP(入力表!AS50,$AU$2:$AV$5,2,FALSE)),"",VLOOKUP(入力表!AS50,$AU$2:$AV$5,2,FALSE))</f>
        <v/>
      </c>
      <c r="AB38" s="186" t="str">
        <f>IF(入力表!AT50="","",入力表!AT50)</f>
        <v/>
      </c>
      <c r="AC38" s="184" t="str">
        <f>IF(入力表!AU50="","",入力表!AU50)</f>
        <v/>
      </c>
      <c r="AD38" s="183" t="str">
        <f>IF(入力表!BB50="","",入力表!BB50)</f>
        <v/>
      </c>
      <c r="AE38" s="186" t="str">
        <f>IF(入力表!BC50="","",入力表!BC50)</f>
        <v/>
      </c>
      <c r="AF38" s="186" t="str">
        <f>IF(ISERROR(VLOOKUP(IF(AE38="","",入力表!BD50),$AU$2:$AV$5,2,FALSE)),"",VLOOKUP(IF(AE38="","",入力表!BD50),$AU$2:$AV$5,2,FALSE))</f>
        <v/>
      </c>
      <c r="AG38" s="187" t="str">
        <f>IF(入力表!BE50="","",入力表!BE50)</f>
        <v/>
      </c>
      <c r="AH38" s="187" t="str">
        <f>IF(入力表!BF50="","",入力表!BF50)</f>
        <v/>
      </c>
      <c r="AI38" s="187" t="str">
        <f>IF(ISERROR(VLOOKUP(入力表!BG50,$AU$2:$AV$5,2,FALSE)),"",VLOOKUP(入力表!BG50,$AU$2:$AV$5,2,FALSE))</f>
        <v/>
      </c>
      <c r="AJ38" s="187" t="str">
        <f>IF(入力表!BH50="","",入力表!BH50)</f>
        <v/>
      </c>
      <c r="AK38" s="185" t="str">
        <f>IF(入力表!BI50="","",入力表!BI50)</f>
        <v/>
      </c>
      <c r="AL38" s="188" t="str">
        <f>IF(入力表!BP50="","",入力表!BP50)</f>
        <v/>
      </c>
      <c r="AM38" s="192" t="str">
        <f>IF(入力表!BQ50="","",入力表!BQ50)</f>
        <v/>
      </c>
      <c r="AN38" s="192" t="str">
        <f>IF(ISERROR(VLOOKUP(IF(AM38="","",入力表!BR50),$AU$2:$AV$5,2,FALSE)),"",VLOOKUP(IF(AM38="","",入力表!BR50),$AU$2:$AV$5,2,FALSE))</f>
        <v/>
      </c>
      <c r="AO38" s="192" t="str">
        <f>IF(入力表!BS50="","",入力表!BS50)</f>
        <v/>
      </c>
      <c r="AP38" s="192" t="str">
        <f>IF(入力表!BT50="","",入力表!BT50)</f>
        <v/>
      </c>
      <c r="AQ38" s="192" t="str">
        <f>IF(ISERROR(VLOOKUP(入力表!BU50,$AU$2:$AV$5,2,FALSE)),"",VLOOKUP(入力表!BU50,$AU$2:$AV$5,2,FALSE))</f>
        <v/>
      </c>
      <c r="AR38" s="192" t="str">
        <f>IF(入力表!BV50="","",入力表!BV50)</f>
        <v/>
      </c>
      <c r="AS38" s="190" t="str">
        <f>IF(入力表!BW50="","",入力表!BW50)</f>
        <v/>
      </c>
    </row>
    <row r="39" spans="1:45" ht="9.9" customHeight="1">
      <c r="A39" s="12">
        <v>38</v>
      </c>
      <c r="B39" s="195" t="str">
        <f>IF(入力表!H51=0,"",入力表!H51)</f>
        <v/>
      </c>
      <c r="C39" s="195" t="str">
        <f>IF(入力表!J51=0,"",入力表!J51)</f>
        <v/>
      </c>
      <c r="D39" s="195" t="str">
        <f>IF(入力表!N51=0,"",入力表!N51)</f>
        <v/>
      </c>
      <c r="E39" s="195" t="str">
        <f>RIGHT(入力表!AA51,2)</f>
        <v/>
      </c>
      <c r="F39" s="195" t="str">
        <f>IF(入力表!U51=0,"",入力表!U51)</f>
        <v/>
      </c>
      <c r="G39" s="195" t="str">
        <f>IF(B39="","",入力表!$N$8)</f>
        <v/>
      </c>
      <c r="H39" s="195" t="str">
        <f>IF(B39="","",入力表!$L$4)</f>
        <v/>
      </c>
      <c r="I39" s="195" t="str">
        <f>IF(B39="","",入力表!AE51)</f>
        <v/>
      </c>
      <c r="J39" s="195" t="str">
        <f>IF(入力表!AH51="","",入力表!AH51)</f>
        <v/>
      </c>
      <c r="K39" s="195" t="str">
        <f t="shared" si="0"/>
        <v/>
      </c>
      <c r="L39" s="195" t="str">
        <f>IF(入力表!AV51="","",入力表!AV51)</f>
        <v/>
      </c>
      <c r="M39" s="195" t="str">
        <f t="shared" si="1"/>
        <v/>
      </c>
      <c r="N39" s="195" t="str">
        <f>IF(入力表!BJ51="","",入力表!BJ51)</f>
        <v/>
      </c>
      <c r="O39" s="195" t="str">
        <f t="shared" si="2"/>
        <v/>
      </c>
      <c r="P39" s="195" t="str">
        <f>IF(入力表!BX51="","",入力表!BX51)</f>
        <v/>
      </c>
      <c r="Q39" s="195" t="str">
        <f t="shared" si="3"/>
        <v/>
      </c>
      <c r="R39" s="195" t="str">
        <f>IF(入力表!CA51="","",入力表!CA51)</f>
        <v/>
      </c>
      <c r="S39" s="195" t="str">
        <f t="shared" si="4"/>
        <v/>
      </c>
      <c r="T39" s="197"/>
      <c r="U39" s="13"/>
      <c r="V39" s="183" t="str">
        <f>IF(入力表!AN51="","",入力表!AN51)</f>
        <v/>
      </c>
      <c r="W39" s="186" t="str">
        <f>IF(入力表!AO51="","",入力表!AO51)</f>
        <v/>
      </c>
      <c r="X39" s="186" t="str">
        <f>IF(ISERROR(VLOOKUP(IF(W39="","",入力表!AP51),$AU$2:$AV$5,2,FALSE)),"",VLOOKUP(IF(W39="","",入力表!AS51),$AU$2:$AV$5,2,FALSE))</f>
        <v/>
      </c>
      <c r="Y39" s="186" t="str">
        <f>IF(入力表!AQ51="","",入力表!AQ51)</f>
        <v/>
      </c>
      <c r="Z39" s="186" t="str">
        <f>IF(入力表!AR51="","",入力表!AR51)</f>
        <v/>
      </c>
      <c r="AA39" s="186" t="str">
        <f>IF(ISERROR(VLOOKUP(入力表!AS51,$AU$2:$AV$5,2,FALSE)),"",VLOOKUP(入力表!AS51,$AU$2:$AV$5,2,FALSE))</f>
        <v/>
      </c>
      <c r="AB39" s="186" t="str">
        <f>IF(入力表!AT51="","",入力表!AT51)</f>
        <v/>
      </c>
      <c r="AC39" s="184" t="str">
        <f>IF(入力表!AU51="","",入力表!AU51)</f>
        <v/>
      </c>
      <c r="AD39" s="183" t="str">
        <f>IF(入力表!BB51="","",入力表!BB51)</f>
        <v/>
      </c>
      <c r="AE39" s="186" t="str">
        <f>IF(入力表!BC51="","",入力表!BC51)</f>
        <v/>
      </c>
      <c r="AF39" s="186" t="str">
        <f>IF(ISERROR(VLOOKUP(IF(AE39="","",入力表!BD51),$AU$2:$AV$5,2,FALSE)),"",VLOOKUP(IF(AE39="","",入力表!BD51),$AU$2:$AV$5,2,FALSE))</f>
        <v/>
      </c>
      <c r="AG39" s="187" t="str">
        <f>IF(入力表!BE51="","",入力表!BE51)</f>
        <v/>
      </c>
      <c r="AH39" s="187" t="str">
        <f>IF(入力表!BF51="","",入力表!BF51)</f>
        <v/>
      </c>
      <c r="AI39" s="187" t="str">
        <f>IF(ISERROR(VLOOKUP(入力表!BG51,$AU$2:$AV$5,2,FALSE)),"",VLOOKUP(入力表!BG51,$AU$2:$AV$5,2,FALSE))</f>
        <v/>
      </c>
      <c r="AJ39" s="187" t="str">
        <f>IF(入力表!BH51="","",入力表!BH51)</f>
        <v/>
      </c>
      <c r="AK39" s="185" t="str">
        <f>IF(入力表!BI51="","",入力表!BI51)</f>
        <v/>
      </c>
      <c r="AL39" s="188" t="str">
        <f>IF(入力表!BP51="","",入力表!BP51)</f>
        <v/>
      </c>
      <c r="AM39" s="192" t="str">
        <f>IF(入力表!BQ51="","",入力表!BQ51)</f>
        <v/>
      </c>
      <c r="AN39" s="192" t="str">
        <f>IF(ISERROR(VLOOKUP(IF(AM39="","",入力表!BR51),$AU$2:$AV$5,2,FALSE)),"",VLOOKUP(IF(AM39="","",入力表!BR51),$AU$2:$AV$5,2,FALSE))</f>
        <v/>
      </c>
      <c r="AO39" s="192" t="str">
        <f>IF(入力表!BS51="","",入力表!BS51)</f>
        <v/>
      </c>
      <c r="AP39" s="192" t="str">
        <f>IF(入力表!BT51="","",入力表!BT51)</f>
        <v/>
      </c>
      <c r="AQ39" s="192" t="str">
        <f>IF(ISERROR(VLOOKUP(入力表!BU51,$AU$2:$AV$5,2,FALSE)),"",VLOOKUP(入力表!BU51,$AU$2:$AV$5,2,FALSE))</f>
        <v/>
      </c>
      <c r="AR39" s="192" t="str">
        <f>IF(入力表!BV51="","",入力表!BV51)</f>
        <v/>
      </c>
      <c r="AS39" s="190" t="str">
        <f>IF(入力表!BW51="","",入力表!BW51)</f>
        <v/>
      </c>
    </row>
    <row r="40" spans="1:45" ht="9.9" customHeight="1">
      <c r="A40" s="12">
        <v>39</v>
      </c>
      <c r="B40" s="195" t="str">
        <f>IF(入力表!H52=0,"",入力表!H52)</f>
        <v/>
      </c>
      <c r="C40" s="195" t="str">
        <f>IF(入力表!J52=0,"",入力表!J52)</f>
        <v/>
      </c>
      <c r="D40" s="195" t="str">
        <f>IF(入力表!N52=0,"",入力表!N52)</f>
        <v/>
      </c>
      <c r="E40" s="195" t="str">
        <f>RIGHT(入力表!AA52,2)</f>
        <v/>
      </c>
      <c r="F40" s="195" t="str">
        <f>IF(入力表!U52=0,"",入力表!U52)</f>
        <v/>
      </c>
      <c r="G40" s="195" t="str">
        <f>IF(B40="","",入力表!$N$8)</f>
        <v/>
      </c>
      <c r="H40" s="195" t="str">
        <f>IF(B40="","",入力表!$L$4)</f>
        <v/>
      </c>
      <c r="I40" s="195" t="str">
        <f>IF(B40="","",入力表!AE52)</f>
        <v/>
      </c>
      <c r="J40" s="195" t="str">
        <f>IF(入力表!AH52="","",入力表!AH52)</f>
        <v/>
      </c>
      <c r="K40" s="195" t="str">
        <f t="shared" si="0"/>
        <v/>
      </c>
      <c r="L40" s="195" t="str">
        <f>IF(入力表!AV52="","",入力表!AV52)</f>
        <v/>
      </c>
      <c r="M40" s="195" t="str">
        <f t="shared" si="1"/>
        <v/>
      </c>
      <c r="N40" s="195" t="str">
        <f>IF(入力表!BJ52="","",入力表!BJ52)</f>
        <v/>
      </c>
      <c r="O40" s="195" t="str">
        <f t="shared" si="2"/>
        <v/>
      </c>
      <c r="P40" s="195" t="str">
        <f>IF(入力表!BX52="","",入力表!BX52)</f>
        <v/>
      </c>
      <c r="Q40" s="195" t="str">
        <f t="shared" si="3"/>
        <v/>
      </c>
      <c r="R40" s="195" t="str">
        <f>IF(入力表!CA52="","",入力表!CA52)</f>
        <v/>
      </c>
      <c r="S40" s="195" t="str">
        <f t="shared" si="4"/>
        <v/>
      </c>
      <c r="T40" s="197"/>
      <c r="U40" s="13"/>
      <c r="V40" s="183" t="str">
        <f>IF(入力表!AN52="","",入力表!AN52)</f>
        <v/>
      </c>
      <c r="W40" s="186" t="str">
        <f>IF(入力表!AO52="","",入力表!AO52)</f>
        <v/>
      </c>
      <c r="X40" s="186" t="str">
        <f>IF(ISERROR(VLOOKUP(IF(W40="","",入力表!AP52),$AU$2:$AV$5,2,FALSE)),"",VLOOKUP(IF(W40="","",入力表!AS52),$AU$2:$AV$5,2,FALSE))</f>
        <v/>
      </c>
      <c r="Y40" s="186" t="str">
        <f>IF(入力表!AQ52="","",入力表!AQ52)</f>
        <v/>
      </c>
      <c r="Z40" s="186" t="str">
        <f>IF(入力表!AR52="","",入力表!AR52)</f>
        <v/>
      </c>
      <c r="AA40" s="186" t="str">
        <f>IF(ISERROR(VLOOKUP(入力表!AS52,$AU$2:$AV$5,2,FALSE)),"",VLOOKUP(入力表!AS52,$AU$2:$AV$5,2,FALSE))</f>
        <v/>
      </c>
      <c r="AB40" s="186" t="str">
        <f>IF(入力表!AT52="","",入力表!AT52)</f>
        <v/>
      </c>
      <c r="AC40" s="184" t="str">
        <f>IF(入力表!AU52="","",入力表!AU52)</f>
        <v/>
      </c>
      <c r="AD40" s="183" t="str">
        <f>IF(入力表!BB52="","",入力表!BB52)</f>
        <v/>
      </c>
      <c r="AE40" s="186" t="str">
        <f>IF(入力表!BC52="","",入力表!BC52)</f>
        <v/>
      </c>
      <c r="AF40" s="186" t="str">
        <f>IF(ISERROR(VLOOKUP(IF(AE40="","",入力表!BD52),$AU$2:$AV$5,2,FALSE)),"",VLOOKUP(IF(AE40="","",入力表!BD52),$AU$2:$AV$5,2,FALSE))</f>
        <v/>
      </c>
      <c r="AG40" s="187" t="str">
        <f>IF(入力表!BE52="","",入力表!BE52)</f>
        <v/>
      </c>
      <c r="AH40" s="187" t="str">
        <f>IF(入力表!BF52="","",入力表!BF52)</f>
        <v/>
      </c>
      <c r="AI40" s="187" t="str">
        <f>IF(ISERROR(VLOOKUP(入力表!BG52,$AU$2:$AV$5,2,FALSE)),"",VLOOKUP(入力表!BG52,$AU$2:$AV$5,2,FALSE))</f>
        <v/>
      </c>
      <c r="AJ40" s="187" t="str">
        <f>IF(入力表!BH52="","",入力表!BH52)</f>
        <v/>
      </c>
      <c r="AK40" s="185" t="str">
        <f>IF(入力表!BI52="","",入力表!BI52)</f>
        <v/>
      </c>
      <c r="AL40" s="188" t="str">
        <f>IF(入力表!BP52="","",入力表!BP52)</f>
        <v/>
      </c>
      <c r="AM40" s="192" t="str">
        <f>IF(入力表!BQ52="","",入力表!BQ52)</f>
        <v/>
      </c>
      <c r="AN40" s="192" t="str">
        <f>IF(ISERROR(VLOOKUP(IF(AM40="","",入力表!BR52),$AU$2:$AV$5,2,FALSE)),"",VLOOKUP(IF(AM40="","",入力表!BR52),$AU$2:$AV$5,2,FALSE))</f>
        <v/>
      </c>
      <c r="AO40" s="192" t="str">
        <f>IF(入力表!BS52="","",入力表!BS52)</f>
        <v/>
      </c>
      <c r="AP40" s="192" t="str">
        <f>IF(入力表!BT52="","",入力表!BT52)</f>
        <v/>
      </c>
      <c r="AQ40" s="192" t="str">
        <f>IF(ISERROR(VLOOKUP(入力表!BU52,$AU$2:$AV$5,2,FALSE)),"",VLOOKUP(入力表!BU52,$AU$2:$AV$5,2,FALSE))</f>
        <v/>
      </c>
      <c r="AR40" s="192" t="str">
        <f>IF(入力表!BV52="","",入力表!BV52)</f>
        <v/>
      </c>
      <c r="AS40" s="190" t="str">
        <f>IF(入力表!BW52="","",入力表!BW52)</f>
        <v/>
      </c>
    </row>
    <row r="41" spans="1:45" ht="9.9" customHeight="1">
      <c r="A41" s="12">
        <v>40</v>
      </c>
      <c r="B41" s="195" t="str">
        <f>IF(入力表!H53=0,"",入力表!H53)</f>
        <v/>
      </c>
      <c r="C41" s="195" t="str">
        <f>IF(入力表!J53=0,"",入力表!J53)</f>
        <v/>
      </c>
      <c r="D41" s="195" t="str">
        <f>IF(入力表!N53=0,"",入力表!N53)</f>
        <v/>
      </c>
      <c r="E41" s="195" t="str">
        <f>RIGHT(入力表!AA53,2)</f>
        <v/>
      </c>
      <c r="F41" s="195" t="str">
        <f>IF(入力表!U53=0,"",入力表!U53)</f>
        <v/>
      </c>
      <c r="G41" s="195" t="str">
        <f>IF(B41="","",入力表!$N$8)</f>
        <v/>
      </c>
      <c r="H41" s="195" t="str">
        <f>IF(B41="","",入力表!$L$4)</f>
        <v/>
      </c>
      <c r="I41" s="195" t="str">
        <f>IF(B41="","",入力表!AE53)</f>
        <v/>
      </c>
      <c r="J41" s="195" t="str">
        <f>IF(入力表!AH53="","",入力表!AH53)</f>
        <v/>
      </c>
      <c r="K41" s="195" t="str">
        <f t="shared" si="0"/>
        <v/>
      </c>
      <c r="L41" s="195" t="str">
        <f>IF(入力表!AV53="","",入力表!AV53)</f>
        <v/>
      </c>
      <c r="M41" s="195" t="str">
        <f t="shared" si="1"/>
        <v/>
      </c>
      <c r="N41" s="195" t="str">
        <f>IF(入力表!BJ53="","",入力表!BJ53)</f>
        <v/>
      </c>
      <c r="O41" s="195" t="str">
        <f t="shared" si="2"/>
        <v/>
      </c>
      <c r="P41" s="195" t="str">
        <f>IF(入力表!BX53="","",入力表!BX53)</f>
        <v/>
      </c>
      <c r="Q41" s="195" t="str">
        <f t="shared" si="3"/>
        <v/>
      </c>
      <c r="R41" s="195" t="str">
        <f>IF(入力表!CA53="","",入力表!CA53)</f>
        <v/>
      </c>
      <c r="S41" s="195" t="str">
        <f t="shared" si="4"/>
        <v/>
      </c>
      <c r="T41" s="197"/>
      <c r="U41" s="13"/>
      <c r="V41" s="183" t="str">
        <f>IF(入力表!AN53="","",入力表!AN53)</f>
        <v/>
      </c>
      <c r="W41" s="186" t="str">
        <f>IF(入力表!AO53="","",入力表!AO53)</f>
        <v/>
      </c>
      <c r="X41" s="186" t="str">
        <f>IF(ISERROR(VLOOKUP(IF(W41="","",入力表!AP53),$AU$2:$AV$5,2,FALSE)),"",VLOOKUP(IF(W41="","",入力表!AS53),$AU$2:$AV$5,2,FALSE))</f>
        <v/>
      </c>
      <c r="Y41" s="186" t="str">
        <f>IF(入力表!AQ53="","",入力表!AQ53)</f>
        <v/>
      </c>
      <c r="Z41" s="186" t="str">
        <f>IF(入力表!AR53="","",入力表!AR53)</f>
        <v/>
      </c>
      <c r="AA41" s="186" t="str">
        <f>IF(ISERROR(VLOOKUP(入力表!AS53,$AU$2:$AV$5,2,FALSE)),"",VLOOKUP(入力表!AS53,$AU$2:$AV$5,2,FALSE))</f>
        <v/>
      </c>
      <c r="AB41" s="186" t="str">
        <f>IF(入力表!AT53="","",入力表!AT53)</f>
        <v/>
      </c>
      <c r="AC41" s="184" t="str">
        <f>IF(入力表!AU53="","",入力表!AU53)</f>
        <v/>
      </c>
      <c r="AD41" s="183" t="str">
        <f>IF(入力表!BB53="","",入力表!BB53)</f>
        <v/>
      </c>
      <c r="AE41" s="186" t="str">
        <f>IF(入力表!BC53="","",入力表!BC53)</f>
        <v/>
      </c>
      <c r="AF41" s="186" t="str">
        <f>IF(ISERROR(VLOOKUP(IF(AE41="","",入力表!BD53),$AU$2:$AV$5,2,FALSE)),"",VLOOKUP(IF(AE41="","",入力表!BD53),$AU$2:$AV$5,2,FALSE))</f>
        <v/>
      </c>
      <c r="AG41" s="187" t="str">
        <f>IF(入力表!BE53="","",入力表!BE53)</f>
        <v/>
      </c>
      <c r="AH41" s="187" t="str">
        <f>IF(入力表!BF53="","",入力表!BF53)</f>
        <v/>
      </c>
      <c r="AI41" s="187" t="str">
        <f>IF(ISERROR(VLOOKUP(入力表!BG53,$AU$2:$AV$5,2,FALSE)),"",VLOOKUP(入力表!BG53,$AU$2:$AV$5,2,FALSE))</f>
        <v/>
      </c>
      <c r="AJ41" s="187" t="str">
        <f>IF(入力表!BH53="","",入力表!BH53)</f>
        <v/>
      </c>
      <c r="AK41" s="185" t="str">
        <f>IF(入力表!BI53="","",入力表!BI53)</f>
        <v/>
      </c>
      <c r="AL41" s="188" t="str">
        <f>IF(入力表!BP53="","",入力表!BP53)</f>
        <v/>
      </c>
      <c r="AM41" s="192" t="str">
        <f>IF(入力表!BQ53="","",入力表!BQ53)</f>
        <v/>
      </c>
      <c r="AN41" s="192" t="str">
        <f>IF(ISERROR(VLOOKUP(IF(AM41="","",入力表!BR53),$AU$2:$AV$5,2,FALSE)),"",VLOOKUP(IF(AM41="","",入力表!BR53),$AU$2:$AV$5,2,FALSE))</f>
        <v/>
      </c>
      <c r="AO41" s="192" t="str">
        <f>IF(入力表!BS53="","",入力表!BS53)</f>
        <v/>
      </c>
      <c r="AP41" s="192" t="str">
        <f>IF(入力表!BT53="","",入力表!BT53)</f>
        <v/>
      </c>
      <c r="AQ41" s="192" t="str">
        <f>IF(ISERROR(VLOOKUP(入力表!BU53,$AU$2:$AV$5,2,FALSE)),"",VLOOKUP(入力表!BU53,$AU$2:$AV$5,2,FALSE))</f>
        <v/>
      </c>
      <c r="AR41" s="192" t="str">
        <f>IF(入力表!BV53="","",入力表!BV53)</f>
        <v/>
      </c>
      <c r="AS41" s="190" t="str">
        <f>IF(入力表!BW53="","",入力表!BW53)</f>
        <v/>
      </c>
    </row>
    <row r="42" spans="1:45" ht="13.5" customHeight="1"/>
    <row r="43" spans="1:45" ht="12.75" hidden="1" customHeight="1">
      <c r="F43" s="2"/>
      <c r="G43" s="6"/>
      <c r="H43" s="7"/>
      <c r="I43" s="7"/>
      <c r="J43" s="7"/>
      <c r="K43" s="7"/>
    </row>
    <row r="44" spans="1:45" ht="12.75" hidden="1" customHeight="1">
      <c r="F44" s="2"/>
      <c r="G44" s="6"/>
      <c r="H44" s="7"/>
      <c r="I44" s="7"/>
      <c r="J44" s="7"/>
      <c r="K44" s="7"/>
    </row>
    <row r="45" spans="1:45" hidden="1">
      <c r="F45" s="2"/>
      <c r="G45" s="6"/>
      <c r="H45" s="7"/>
      <c r="I45" s="7"/>
      <c r="J45" s="7"/>
      <c r="K45" s="7"/>
    </row>
    <row r="46" spans="1:45" hidden="1">
      <c r="F46" s="2"/>
      <c r="G46" s="6"/>
      <c r="H46" s="7"/>
      <c r="I46" s="7"/>
      <c r="J46" s="7"/>
      <c r="K46" s="7"/>
    </row>
    <row r="47" spans="1:45" hidden="1">
      <c r="F47" s="2"/>
      <c r="G47" s="6"/>
      <c r="H47" s="7"/>
      <c r="I47" s="7"/>
      <c r="J47" s="7"/>
      <c r="K47" s="7"/>
    </row>
    <row r="48" spans="1:45" hidden="1">
      <c r="F48" s="2"/>
      <c r="G48" s="6"/>
      <c r="H48" s="7"/>
      <c r="I48" s="7"/>
      <c r="J48" s="7"/>
      <c r="K48" s="7"/>
    </row>
    <row r="49" spans="6:11" hidden="1">
      <c r="F49" s="2"/>
      <c r="G49" s="6"/>
      <c r="H49" s="7"/>
      <c r="I49" s="7"/>
      <c r="J49" s="7"/>
      <c r="K49" s="7"/>
    </row>
    <row r="50" spans="6:11" hidden="1">
      <c r="G50" s="6"/>
      <c r="H50" s="7"/>
      <c r="I50" s="7"/>
      <c r="J50" s="7"/>
      <c r="K50" s="7"/>
    </row>
    <row r="51" spans="6:11" hidden="1">
      <c r="G51" s="6"/>
      <c r="H51" s="7"/>
      <c r="I51" s="7"/>
      <c r="J51" s="7"/>
      <c r="K51" s="7"/>
    </row>
    <row r="52" spans="6:11" hidden="1">
      <c r="G52" s="6"/>
      <c r="H52" s="7"/>
      <c r="I52" s="7"/>
      <c r="J52" s="7"/>
      <c r="K52" s="7"/>
    </row>
    <row r="53" spans="6:11" hidden="1">
      <c r="G53" s="6"/>
      <c r="H53" s="7"/>
      <c r="I53" s="7"/>
      <c r="J53" s="7"/>
      <c r="K53" s="7"/>
    </row>
    <row r="54" spans="6:11" hidden="1">
      <c r="H54" s="7"/>
      <c r="I54" s="7"/>
      <c r="J54" s="7"/>
      <c r="K54" s="7"/>
    </row>
    <row r="55" spans="6:11" hidden="1">
      <c r="H55" s="7"/>
      <c r="I55" s="7"/>
      <c r="J55" s="7"/>
      <c r="K55" s="7"/>
    </row>
    <row r="56" spans="6:11" hidden="1">
      <c r="H56" s="7"/>
      <c r="I56" s="7"/>
      <c r="J56" s="7"/>
      <c r="K56" s="7"/>
    </row>
    <row r="57" spans="6:11" hidden="1">
      <c r="H57" s="7"/>
      <c r="I57" s="7"/>
      <c r="J57" s="7"/>
      <c r="K57" s="7"/>
    </row>
    <row r="58" spans="6:11" hidden="1">
      <c r="H58" s="7"/>
      <c r="I58" s="7"/>
      <c r="J58" s="7"/>
      <c r="K58" s="7"/>
    </row>
    <row r="59" spans="6:11" hidden="1">
      <c r="H59" s="7"/>
      <c r="I59" s="7"/>
      <c r="J59" s="7"/>
      <c r="K59" s="7"/>
    </row>
    <row r="60" spans="6:11" hidden="1"/>
    <row r="61" spans="6:11" hidden="1"/>
    <row r="62" spans="6:11" hidden="1"/>
    <row r="63" spans="6:11" hidden="1"/>
    <row r="64" spans="6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</sheetData>
  <sheetProtection sheet="1" objects="1" scenarios="1" selectLockedCells="1"/>
  <mergeCells count="3">
    <mergeCell ref="V1:AC1"/>
    <mergeCell ref="AD1:AK1"/>
    <mergeCell ref="AL1:AS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K186"/>
  <sheetViews>
    <sheetView showGridLines="0" topLeftCell="A47" zoomScaleNormal="100" workbookViewId="0">
      <selection activeCell="R51" sqref="R51"/>
    </sheetView>
  </sheetViews>
  <sheetFormatPr defaultColWidth="0" defaultRowHeight="16.2" zeroHeight="1"/>
  <cols>
    <col min="1" max="1" width="3.88671875" style="35" bestFit="1" customWidth="1"/>
    <col min="2" max="5" width="3.33203125" style="35" customWidth="1"/>
    <col min="6" max="6" width="3.33203125" style="36" customWidth="1"/>
    <col min="7" max="7" width="3.33203125" style="35" customWidth="1"/>
    <col min="8" max="9" width="3.33203125" style="36" customWidth="1"/>
    <col min="10" max="10" width="3.33203125" style="35" customWidth="1"/>
    <col min="11" max="11" width="3.33203125" style="36" customWidth="1"/>
    <col min="12" max="12" width="3.33203125" style="35" customWidth="1"/>
    <col min="13" max="13" width="3.33203125" style="36" customWidth="1"/>
    <col min="14" max="18" width="3.33203125" style="35" customWidth="1"/>
    <col min="19" max="35" width="3.33203125" style="37" customWidth="1"/>
    <col min="36" max="37" width="3.33203125" style="37" hidden="1" customWidth="1"/>
    <col min="38" max="38" width="3" style="37" hidden="1" customWidth="1"/>
    <col min="39" max="54" width="9" style="35" hidden="1" customWidth="1"/>
    <col min="55" max="63" width="0" style="35" hidden="1" customWidth="1"/>
    <col min="64" max="16384" width="9" style="35" hidden="1"/>
  </cols>
  <sheetData>
    <row r="1" spans="1:27" ht="22.5" customHeight="1">
      <c r="A1" s="145">
        <v>1</v>
      </c>
      <c r="B1" s="491" t="s">
        <v>234</v>
      </c>
      <c r="C1" s="491"/>
      <c r="D1" s="491"/>
      <c r="E1" s="491"/>
      <c r="F1" s="491"/>
      <c r="G1" s="491"/>
      <c r="H1" s="491"/>
      <c r="I1" s="491"/>
      <c r="J1" s="491"/>
      <c r="K1" s="491"/>
      <c r="M1" s="489" t="s">
        <v>143</v>
      </c>
      <c r="N1" s="489"/>
      <c r="O1" s="489"/>
      <c r="P1" s="489"/>
      <c r="Q1" s="489"/>
      <c r="R1" s="489"/>
      <c r="S1" s="489"/>
      <c r="T1" s="489"/>
      <c r="U1" s="489"/>
      <c r="V1" s="489"/>
    </row>
    <row r="2" spans="1:27" ht="15.75" customHeight="1"/>
    <row r="3" spans="1:27" ht="15.75" hidden="1" customHeight="1">
      <c r="B3" s="487" t="s">
        <v>116</v>
      </c>
      <c r="C3" s="488"/>
      <c r="D3" s="488"/>
      <c r="E3" s="488"/>
      <c r="F3" s="488"/>
      <c r="G3" s="488"/>
      <c r="H3" s="488"/>
      <c r="I3" s="488"/>
      <c r="J3" s="488"/>
      <c r="K3" s="488"/>
      <c r="P3" s="38"/>
    </row>
    <row r="4" spans="1:27" ht="15.75" hidden="1" customHeight="1">
      <c r="B4" s="490"/>
      <c r="C4" s="490"/>
      <c r="D4" s="490"/>
      <c r="E4" s="490"/>
      <c r="F4" s="490"/>
      <c r="G4" s="490"/>
      <c r="H4" s="490"/>
      <c r="I4" s="490"/>
      <c r="J4" s="490"/>
      <c r="K4" s="490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hidden="1" customHeight="1">
      <c r="B5" s="490" t="s">
        <v>117</v>
      </c>
      <c r="C5" s="490"/>
      <c r="D5" s="490"/>
      <c r="E5" s="490"/>
      <c r="F5" s="490"/>
      <c r="G5" s="490"/>
      <c r="H5" s="490"/>
      <c r="I5" s="490"/>
      <c r="J5" s="490"/>
      <c r="K5" s="490"/>
      <c r="S5" s="35"/>
      <c r="T5" s="35"/>
      <c r="U5" s="35"/>
      <c r="V5" s="35"/>
      <c r="W5" s="35"/>
      <c r="X5" s="35"/>
      <c r="Y5" s="35"/>
      <c r="Z5" s="35"/>
      <c r="AA5" s="35"/>
    </row>
    <row r="6" spans="1:27" ht="15.75" hidden="1" customHeight="1">
      <c r="B6" s="490" t="s">
        <v>118</v>
      </c>
      <c r="C6" s="490"/>
      <c r="D6" s="490"/>
      <c r="E6" s="490"/>
      <c r="F6" s="490"/>
      <c r="G6" s="490"/>
      <c r="H6" s="490"/>
      <c r="I6" s="490"/>
      <c r="J6" s="490"/>
      <c r="K6" s="490"/>
      <c r="S6" s="35"/>
      <c r="T6" s="35"/>
      <c r="U6" s="35"/>
      <c r="V6" s="35"/>
      <c r="W6" s="35"/>
      <c r="X6" s="35"/>
      <c r="Y6" s="35"/>
      <c r="Z6" s="35"/>
      <c r="AA6" s="35"/>
    </row>
    <row r="7" spans="1:27" ht="15.75" hidden="1" customHeight="1">
      <c r="B7" s="490" t="s">
        <v>119</v>
      </c>
      <c r="C7" s="490"/>
      <c r="D7" s="490"/>
      <c r="E7" s="490"/>
      <c r="F7" s="490"/>
      <c r="G7" s="490"/>
      <c r="H7" s="490"/>
      <c r="I7" s="490"/>
      <c r="J7" s="490"/>
      <c r="K7" s="490"/>
      <c r="O7" s="39"/>
      <c r="S7" s="35"/>
      <c r="T7" s="35"/>
      <c r="U7" s="35"/>
      <c r="V7" s="35"/>
      <c r="W7" s="35"/>
      <c r="X7" s="35"/>
      <c r="Y7" s="35"/>
      <c r="Z7" s="35"/>
      <c r="AA7" s="35"/>
    </row>
    <row r="8" spans="1:27" ht="15.75" hidden="1" customHeight="1">
      <c r="B8" s="490" t="s">
        <v>120</v>
      </c>
      <c r="C8" s="490"/>
      <c r="D8" s="490"/>
      <c r="E8" s="490"/>
      <c r="F8" s="490"/>
      <c r="G8" s="490"/>
      <c r="H8" s="490"/>
      <c r="I8" s="490"/>
      <c r="J8" s="490"/>
      <c r="K8" s="490"/>
      <c r="O8" s="40"/>
      <c r="S8" s="35"/>
      <c r="T8" s="35"/>
      <c r="U8" s="35"/>
      <c r="V8" s="35"/>
      <c r="W8" s="35"/>
      <c r="X8" s="35"/>
      <c r="Y8" s="35"/>
      <c r="Z8" s="35"/>
      <c r="AA8" s="35"/>
    </row>
    <row r="9" spans="1:27" ht="15.75" hidden="1" customHeight="1">
      <c r="B9" s="490" t="s">
        <v>121</v>
      </c>
      <c r="C9" s="490"/>
      <c r="D9" s="490"/>
      <c r="E9" s="490"/>
      <c r="F9" s="490"/>
      <c r="G9" s="490"/>
      <c r="H9" s="490"/>
      <c r="I9" s="490"/>
      <c r="J9" s="490"/>
      <c r="K9" s="490"/>
      <c r="O9" s="39"/>
      <c r="S9" s="35"/>
      <c r="T9" s="35"/>
      <c r="U9" s="35"/>
      <c r="V9" s="35"/>
      <c r="W9" s="35"/>
      <c r="X9" s="35"/>
      <c r="Y9" s="35"/>
      <c r="Z9" s="35"/>
      <c r="AA9" s="35"/>
    </row>
    <row r="10" spans="1:27" ht="15.75" hidden="1" customHeight="1">
      <c r="B10" s="490" t="s">
        <v>235</v>
      </c>
      <c r="C10" s="490"/>
      <c r="D10" s="490"/>
      <c r="E10" s="490"/>
      <c r="F10" s="490"/>
      <c r="G10" s="490"/>
      <c r="H10" s="490"/>
      <c r="I10" s="490"/>
      <c r="J10" s="490"/>
      <c r="K10" s="490"/>
      <c r="O10" s="39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5.75" hidden="1" customHeight="1">
      <c r="B11" s="490" t="s">
        <v>122</v>
      </c>
      <c r="C11" s="490"/>
      <c r="D11" s="490"/>
      <c r="E11" s="490"/>
      <c r="F11" s="490"/>
      <c r="G11" s="490"/>
      <c r="H11" s="490"/>
      <c r="I11" s="490"/>
      <c r="J11" s="490"/>
      <c r="K11" s="490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5.75" hidden="1" customHeight="1">
      <c r="B12" s="490" t="s">
        <v>143</v>
      </c>
      <c r="C12" s="490"/>
      <c r="D12" s="490"/>
      <c r="E12" s="490"/>
      <c r="F12" s="490"/>
      <c r="G12" s="490"/>
      <c r="H12" s="490"/>
      <c r="I12" s="490"/>
      <c r="J12" s="490"/>
      <c r="K12" s="490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 hidden="1" customHeight="1">
      <c r="B13" s="490" t="s">
        <v>253</v>
      </c>
      <c r="C13" s="490"/>
      <c r="D13" s="490"/>
      <c r="E13" s="490"/>
      <c r="F13" s="490"/>
      <c r="G13" s="490"/>
      <c r="H13" s="490"/>
      <c r="I13" s="490"/>
      <c r="J13" s="490"/>
      <c r="K13" s="490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hidden="1" customHeight="1">
      <c r="B14" s="490"/>
      <c r="C14" s="490"/>
      <c r="D14" s="490"/>
      <c r="E14" s="490"/>
      <c r="F14" s="490"/>
      <c r="G14" s="490"/>
      <c r="H14" s="490"/>
      <c r="I14" s="490"/>
      <c r="J14" s="490"/>
      <c r="K14" s="490"/>
    </row>
    <row r="15" spans="1:27" ht="15.75" hidden="1" customHeight="1">
      <c r="B15" s="490"/>
      <c r="C15" s="490"/>
      <c r="D15" s="490"/>
      <c r="E15" s="490"/>
      <c r="F15" s="490"/>
      <c r="G15" s="490"/>
      <c r="H15" s="490"/>
      <c r="I15" s="490"/>
      <c r="J15" s="490"/>
      <c r="K15" s="490"/>
    </row>
    <row r="16" spans="1:27" ht="15.75" hidden="1" customHeight="1"/>
    <row r="17" spans="1:36" ht="15.75" customHeight="1">
      <c r="A17" s="145">
        <v>2</v>
      </c>
      <c r="B17" s="482" t="s">
        <v>237</v>
      </c>
      <c r="C17" s="483"/>
      <c r="D17" s="483"/>
      <c r="E17" s="483"/>
      <c r="F17" s="483"/>
      <c r="G17" s="483"/>
      <c r="H17" s="483"/>
      <c r="I17" s="483"/>
      <c r="J17" s="483"/>
      <c r="K17" s="484"/>
    </row>
    <row r="18" spans="1:36" ht="15.75" customHeight="1">
      <c r="C18" s="36"/>
      <c r="E18" s="36"/>
      <c r="I18" s="35"/>
      <c r="J18" s="36"/>
      <c r="K18" s="35"/>
      <c r="Q18" s="43">
        <v>1</v>
      </c>
      <c r="R18" s="43">
        <v>2</v>
      </c>
      <c r="S18" s="43">
        <v>3</v>
      </c>
      <c r="T18" s="43">
        <v>4</v>
      </c>
      <c r="U18" s="43">
        <v>5</v>
      </c>
      <c r="V18" s="43">
        <v>6</v>
      </c>
      <c r="W18" s="43">
        <v>7</v>
      </c>
      <c r="X18" s="43">
        <v>8</v>
      </c>
      <c r="Y18" s="43">
        <v>9</v>
      </c>
      <c r="Z18" s="43">
        <v>10</v>
      </c>
      <c r="AA18" s="43">
        <v>11</v>
      </c>
      <c r="AB18" s="43">
        <v>12</v>
      </c>
      <c r="AC18" s="44"/>
      <c r="AD18" s="44"/>
      <c r="AE18" s="44"/>
      <c r="AF18" s="44"/>
      <c r="AG18" s="44"/>
      <c r="AH18" s="44"/>
      <c r="AI18" s="44"/>
      <c r="AJ18" s="44"/>
    </row>
    <row r="19" spans="1:36" ht="15.75" customHeight="1">
      <c r="A19" s="38"/>
      <c r="B19" s="144">
        <v>5</v>
      </c>
      <c r="C19" s="47" t="s">
        <v>238</v>
      </c>
      <c r="D19" s="144">
        <v>5</v>
      </c>
      <c r="E19" s="47" t="s">
        <v>239</v>
      </c>
      <c r="F19" s="47" t="s">
        <v>240</v>
      </c>
      <c r="G19" s="144" t="s">
        <v>257</v>
      </c>
      <c r="H19" s="47" t="s">
        <v>241</v>
      </c>
      <c r="I19" s="144">
        <v>18</v>
      </c>
      <c r="J19" s="47" t="s">
        <v>242</v>
      </c>
      <c r="K19" s="199" t="s">
        <v>530</v>
      </c>
      <c r="Q19" s="43">
        <v>1</v>
      </c>
      <c r="R19" s="43">
        <v>2</v>
      </c>
      <c r="S19" s="43">
        <v>3</v>
      </c>
      <c r="T19" s="43">
        <v>4</v>
      </c>
      <c r="U19" s="43">
        <v>5</v>
      </c>
      <c r="V19" s="43">
        <v>6</v>
      </c>
      <c r="W19" s="43">
        <v>7</v>
      </c>
      <c r="X19" s="43">
        <v>8</v>
      </c>
      <c r="Y19" s="43">
        <v>9</v>
      </c>
      <c r="Z19" s="43">
        <v>10</v>
      </c>
      <c r="AA19" s="43">
        <v>11</v>
      </c>
      <c r="AB19" s="43">
        <v>12</v>
      </c>
      <c r="AC19" s="43">
        <v>13</v>
      </c>
      <c r="AD19" s="43">
        <v>14</v>
      </c>
      <c r="AE19" s="43">
        <v>15</v>
      </c>
      <c r="AF19" s="43">
        <v>16</v>
      </c>
      <c r="AG19" s="43">
        <v>17</v>
      </c>
      <c r="AH19" s="43">
        <v>18</v>
      </c>
      <c r="AI19" s="43">
        <v>19</v>
      </c>
      <c r="AJ19" s="43">
        <v>28</v>
      </c>
    </row>
    <row r="20" spans="1:36" ht="15.75" customHeight="1">
      <c r="A20" s="38"/>
      <c r="B20" s="42"/>
      <c r="C20" s="42"/>
      <c r="D20" s="42"/>
      <c r="E20" s="42"/>
      <c r="F20" s="42"/>
      <c r="G20" s="42"/>
      <c r="H20" s="42"/>
      <c r="I20" s="42"/>
      <c r="J20" s="42"/>
      <c r="K20" s="42"/>
      <c r="Q20" s="43" t="s">
        <v>254</v>
      </c>
      <c r="R20" s="43" t="s">
        <v>255</v>
      </c>
      <c r="S20" s="43" t="s">
        <v>256</v>
      </c>
      <c r="T20" s="43" t="s">
        <v>257</v>
      </c>
      <c r="U20" s="43" t="s">
        <v>258</v>
      </c>
      <c r="V20" s="43" t="s">
        <v>259</v>
      </c>
      <c r="W20" s="43" t="s">
        <v>260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 ht="15.75" hidden="1" customHeight="1">
      <c r="A21" s="38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36" ht="15.75" hidden="1" customHeight="1">
      <c r="C22" s="36"/>
      <c r="E22" s="36"/>
      <c r="I22" s="35"/>
      <c r="J22" s="36"/>
      <c r="K22" s="35"/>
    </row>
    <row r="23" spans="1:36" ht="15.75" customHeight="1">
      <c r="A23" s="145">
        <v>3</v>
      </c>
      <c r="B23" s="482" t="s">
        <v>152</v>
      </c>
      <c r="C23" s="483"/>
      <c r="D23" s="483"/>
      <c r="E23" s="483"/>
      <c r="F23" s="483"/>
      <c r="G23" s="483"/>
      <c r="H23" s="483"/>
      <c r="I23" s="483"/>
      <c r="J23" s="483"/>
      <c r="K23" s="484"/>
    </row>
    <row r="24" spans="1:36" ht="15.75" customHeight="1">
      <c r="C24" s="36"/>
      <c r="E24" s="36"/>
      <c r="I24" s="35"/>
      <c r="J24" s="36"/>
      <c r="K24" s="35"/>
    </row>
    <row r="25" spans="1:36" ht="15.75" customHeight="1">
      <c r="B25" s="476" t="s">
        <v>261</v>
      </c>
      <c r="C25" s="476"/>
      <c r="D25" s="476"/>
      <c r="E25" s="480"/>
      <c r="F25" s="480"/>
      <c r="G25" s="480"/>
      <c r="H25" s="45"/>
      <c r="I25" s="39"/>
      <c r="J25" s="40"/>
      <c r="K25" s="39"/>
    </row>
    <row r="26" spans="1:36" ht="15.75" customHeight="1">
      <c r="B26" s="477" t="s">
        <v>262</v>
      </c>
      <c r="C26" s="477"/>
      <c r="D26" s="477"/>
      <c r="E26" s="478"/>
      <c r="F26" s="478"/>
      <c r="G26" s="478"/>
      <c r="H26" s="45"/>
      <c r="I26" s="40"/>
      <c r="J26" s="40"/>
      <c r="K26" s="40"/>
    </row>
    <row r="27" spans="1:36" ht="15.75" customHeight="1">
      <c r="B27" s="475" t="s">
        <v>263</v>
      </c>
      <c r="C27" s="475"/>
      <c r="D27" s="475"/>
      <c r="E27" s="474"/>
      <c r="F27" s="474"/>
      <c r="G27" s="474"/>
      <c r="H27" s="45"/>
      <c r="I27" s="39"/>
      <c r="J27" s="40"/>
      <c r="K27" s="39"/>
    </row>
    <row r="28" spans="1:36" ht="15.75" customHeight="1">
      <c r="B28" s="476" t="s">
        <v>264</v>
      </c>
      <c r="C28" s="476"/>
      <c r="D28" s="476"/>
      <c r="E28" s="480">
        <v>800</v>
      </c>
      <c r="F28" s="480"/>
      <c r="G28" s="480"/>
      <c r="H28" s="45"/>
      <c r="I28" s="39"/>
      <c r="J28" s="40"/>
      <c r="K28" s="39"/>
    </row>
    <row r="29" spans="1:36" ht="15.75" customHeight="1">
      <c r="B29" s="477" t="s">
        <v>265</v>
      </c>
      <c r="C29" s="477"/>
      <c r="D29" s="477"/>
      <c r="E29" s="478">
        <v>1000</v>
      </c>
      <c r="F29" s="478"/>
      <c r="G29" s="478"/>
      <c r="H29" s="45"/>
      <c r="I29" s="35"/>
      <c r="J29" s="36"/>
      <c r="K29" s="35"/>
    </row>
    <row r="30" spans="1:36" ht="15.75" customHeight="1">
      <c r="B30" s="475" t="s">
        <v>266</v>
      </c>
      <c r="C30" s="475"/>
      <c r="D30" s="475"/>
      <c r="E30" s="474"/>
      <c r="F30" s="474"/>
      <c r="G30" s="474"/>
      <c r="H30" s="45"/>
      <c r="I30" s="35"/>
      <c r="J30" s="36"/>
      <c r="K30" s="35"/>
    </row>
    <row r="31" spans="1:36" ht="15.75" customHeight="1">
      <c r="B31" s="476" t="s">
        <v>267</v>
      </c>
      <c r="C31" s="476"/>
      <c r="D31" s="476"/>
      <c r="E31" s="480"/>
      <c r="F31" s="480"/>
      <c r="G31" s="480"/>
      <c r="H31" s="45"/>
      <c r="I31" s="35"/>
      <c r="J31" s="36"/>
      <c r="K31" s="35"/>
    </row>
    <row r="32" spans="1:36" ht="15.75" customHeight="1">
      <c r="B32" s="477" t="s">
        <v>268</v>
      </c>
      <c r="C32" s="477"/>
      <c r="D32" s="477"/>
      <c r="E32" s="478"/>
      <c r="F32" s="478"/>
      <c r="G32" s="478"/>
      <c r="H32" s="45"/>
      <c r="I32" s="35"/>
      <c r="J32" s="36"/>
      <c r="K32" s="35"/>
    </row>
    <row r="33" spans="1:38" ht="15.75" customHeight="1">
      <c r="B33" s="475" t="s">
        <v>269</v>
      </c>
      <c r="C33" s="475"/>
      <c r="D33" s="475"/>
      <c r="E33" s="474"/>
      <c r="F33" s="474"/>
      <c r="G33" s="474"/>
      <c r="H33" s="45"/>
      <c r="I33" s="35"/>
      <c r="J33" s="36"/>
      <c r="K33" s="35"/>
    </row>
    <row r="34" spans="1:38" ht="15.75" customHeight="1">
      <c r="B34" s="476" t="s">
        <v>270</v>
      </c>
      <c r="C34" s="476"/>
      <c r="D34" s="476"/>
      <c r="E34" s="480"/>
      <c r="F34" s="480"/>
      <c r="G34" s="480"/>
      <c r="H34" s="45"/>
      <c r="I34" s="35"/>
      <c r="J34" s="36"/>
      <c r="K34" s="35"/>
    </row>
    <row r="35" spans="1:38" ht="15.75" customHeight="1">
      <c r="B35" s="477" t="s">
        <v>271</v>
      </c>
      <c r="C35" s="477"/>
      <c r="D35" s="477"/>
      <c r="E35" s="478"/>
      <c r="F35" s="478"/>
      <c r="G35" s="478"/>
      <c r="H35" s="45"/>
      <c r="I35" s="35"/>
      <c r="J35" s="36"/>
      <c r="K35" s="35"/>
    </row>
    <row r="36" spans="1:38" ht="15.75" customHeight="1">
      <c r="B36" s="475" t="s">
        <v>272</v>
      </c>
      <c r="C36" s="475"/>
      <c r="D36" s="475"/>
      <c r="E36" s="474"/>
      <c r="F36" s="474"/>
      <c r="G36" s="474"/>
      <c r="H36" s="45"/>
      <c r="I36" s="35"/>
      <c r="J36" s="36"/>
      <c r="K36" s="35"/>
    </row>
    <row r="37" spans="1:38" ht="15.75" customHeight="1">
      <c r="B37" s="476" t="s">
        <v>273</v>
      </c>
      <c r="C37" s="476"/>
      <c r="D37" s="476"/>
      <c r="E37" s="480"/>
      <c r="F37" s="480"/>
      <c r="G37" s="480"/>
      <c r="H37" s="45"/>
      <c r="I37" s="35"/>
      <c r="J37" s="36"/>
      <c r="K37" s="35"/>
    </row>
    <row r="38" spans="1:38" ht="15.75" customHeight="1">
      <c r="B38" s="477" t="s">
        <v>274</v>
      </c>
      <c r="C38" s="477"/>
      <c r="D38" s="477"/>
      <c r="E38" s="478"/>
      <c r="F38" s="478"/>
      <c r="G38" s="478"/>
      <c r="H38" s="45"/>
      <c r="I38" s="35"/>
      <c r="J38" s="36"/>
      <c r="K38" s="35"/>
    </row>
    <row r="39" spans="1:38" ht="15.75" customHeight="1">
      <c r="B39" s="475" t="s">
        <v>275</v>
      </c>
      <c r="C39" s="475"/>
      <c r="D39" s="475"/>
      <c r="E39" s="474"/>
      <c r="F39" s="474"/>
      <c r="G39" s="474"/>
      <c r="H39" s="45"/>
      <c r="I39" s="35"/>
      <c r="J39" s="36"/>
      <c r="K39" s="35"/>
    </row>
    <row r="40" spans="1:38" ht="15.75" customHeight="1">
      <c r="B40" s="476" t="s">
        <v>187</v>
      </c>
      <c r="C40" s="476"/>
      <c r="D40" s="476"/>
      <c r="E40" s="480">
        <v>1000</v>
      </c>
      <c r="F40" s="480"/>
      <c r="G40" s="480"/>
      <c r="H40" s="45"/>
      <c r="I40" s="35"/>
      <c r="J40" s="36"/>
      <c r="K40" s="35"/>
    </row>
    <row r="41" spans="1:38" ht="15.75" customHeight="1">
      <c r="B41" s="477" t="s">
        <v>176</v>
      </c>
      <c r="C41" s="477"/>
      <c r="D41" s="477"/>
      <c r="E41" s="478"/>
      <c r="F41" s="478"/>
      <c r="G41" s="478"/>
      <c r="H41" s="45"/>
      <c r="I41" s="35"/>
      <c r="J41" s="36"/>
      <c r="K41" s="35"/>
    </row>
    <row r="42" spans="1:38" ht="15.75" customHeight="1">
      <c r="B42" s="477" t="s">
        <v>177</v>
      </c>
      <c r="C42" s="477"/>
      <c r="D42" s="477"/>
      <c r="E42" s="478"/>
      <c r="F42" s="478"/>
      <c r="G42" s="478"/>
      <c r="H42" s="45"/>
      <c r="I42" s="35"/>
      <c r="J42" s="36"/>
      <c r="K42" s="35"/>
    </row>
    <row r="43" spans="1:38" ht="15.75" customHeight="1">
      <c r="B43" s="475" t="s">
        <v>178</v>
      </c>
      <c r="C43" s="475"/>
      <c r="D43" s="475"/>
      <c r="E43" s="474"/>
      <c r="F43" s="474"/>
      <c r="G43" s="474"/>
      <c r="H43" s="45"/>
      <c r="I43" s="35"/>
      <c r="J43" s="36"/>
      <c r="K43" s="35"/>
    </row>
    <row r="44" spans="1:38" ht="15.75" customHeight="1"/>
    <row r="45" spans="1:38" ht="15.75" customHeight="1">
      <c r="A45" s="145">
        <v>3</v>
      </c>
      <c r="B45" s="481" t="s">
        <v>237</v>
      </c>
      <c r="C45" s="481"/>
      <c r="D45" s="481"/>
      <c r="E45" s="481"/>
      <c r="F45" s="481"/>
      <c r="G45" s="481"/>
      <c r="H45" s="481"/>
      <c r="I45" s="481"/>
      <c r="J45" s="481"/>
      <c r="K45" s="481"/>
    </row>
    <row r="46" spans="1:38" ht="15.75" customHeight="1" thickBot="1">
      <c r="AI46" s="48"/>
      <c r="AJ46" s="48"/>
      <c r="AK46" s="48"/>
      <c r="AL46" s="48"/>
    </row>
    <row r="47" spans="1:38" ht="15.75" customHeight="1" thickTop="1">
      <c r="B47" s="472" t="s">
        <v>276</v>
      </c>
      <c r="C47" s="468"/>
      <c r="D47" s="468" t="s">
        <v>277</v>
      </c>
      <c r="E47" s="468"/>
      <c r="F47" s="468" t="s">
        <v>252</v>
      </c>
      <c r="G47" s="468"/>
      <c r="H47" s="468"/>
      <c r="I47" s="468"/>
      <c r="J47" s="468"/>
      <c r="K47" s="468"/>
      <c r="L47" s="468"/>
      <c r="M47" s="468"/>
      <c r="N47" s="469"/>
      <c r="O47" s="50"/>
      <c r="P47" s="485" t="s">
        <v>278</v>
      </c>
      <c r="Q47" s="451"/>
      <c r="R47" s="451" t="s">
        <v>144</v>
      </c>
      <c r="S47" s="451"/>
      <c r="T47" s="451" t="s">
        <v>279</v>
      </c>
      <c r="U47" s="451"/>
      <c r="V47" s="451"/>
      <c r="W47" s="451"/>
      <c r="X47" s="451"/>
      <c r="Y47" s="451"/>
      <c r="Z47" s="451"/>
      <c r="AA47" s="451"/>
      <c r="AB47" s="452"/>
      <c r="AC47" s="35"/>
      <c r="AD47" s="35"/>
      <c r="AE47" s="35"/>
      <c r="AF47" s="35"/>
      <c r="AG47" s="35"/>
      <c r="AH47" s="35"/>
      <c r="AI47" s="48"/>
      <c r="AJ47" s="39"/>
      <c r="AK47" s="48"/>
      <c r="AL47" s="48"/>
    </row>
    <row r="48" spans="1:38" ht="15.75" customHeight="1" thickBot="1">
      <c r="B48" s="473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1"/>
      <c r="O48" s="50"/>
      <c r="P48" s="486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4"/>
      <c r="AC48" s="35"/>
      <c r="AD48" s="35"/>
      <c r="AE48" s="35"/>
      <c r="AF48" s="35"/>
      <c r="AG48" s="35"/>
      <c r="AH48" s="35"/>
      <c r="AI48" s="48"/>
      <c r="AJ48" s="39"/>
      <c r="AK48" s="48"/>
      <c r="AL48" s="48"/>
    </row>
    <row r="49" spans="2:38" ht="15.75" customHeight="1" thickTop="1">
      <c r="B49" s="143"/>
      <c r="C49" s="49">
        <f>SUM($B$49:B49)</f>
        <v>0</v>
      </c>
      <c r="D49" s="143"/>
      <c r="E49" s="49">
        <f>SUM($D$49:D49)</f>
        <v>0</v>
      </c>
      <c r="F49" s="479" t="s">
        <v>357</v>
      </c>
      <c r="G49" s="479"/>
      <c r="H49" s="479"/>
      <c r="I49" s="479"/>
      <c r="J49" s="479"/>
      <c r="K49" s="479"/>
      <c r="L49" s="479"/>
      <c r="M49" s="479"/>
      <c r="N49" s="479"/>
      <c r="P49" s="116"/>
      <c r="Q49" s="106">
        <f>SUM($P$49:P49)</f>
        <v>0</v>
      </c>
      <c r="R49" s="116"/>
      <c r="S49" s="106">
        <f>SUM($R$49:R49)</f>
        <v>0</v>
      </c>
      <c r="T49" s="444" t="s">
        <v>358</v>
      </c>
      <c r="U49" s="445"/>
      <c r="V49" s="445"/>
      <c r="W49" s="445"/>
      <c r="X49" s="445"/>
      <c r="Y49" s="445"/>
      <c r="Z49" s="445"/>
      <c r="AA49" s="445"/>
      <c r="AB49" s="446"/>
      <c r="AC49" s="35"/>
      <c r="AD49" s="35"/>
      <c r="AE49" s="35"/>
      <c r="AF49" s="35"/>
      <c r="AG49" s="35"/>
      <c r="AH49" s="35"/>
      <c r="AI49" s="48"/>
      <c r="AJ49" s="39"/>
      <c r="AK49" s="48"/>
      <c r="AL49" s="48"/>
    </row>
    <row r="50" spans="2:38" ht="15.75" customHeight="1">
      <c r="B50" s="115"/>
      <c r="C50" s="41">
        <f>SUM($B$49:B50)</f>
        <v>0</v>
      </c>
      <c r="D50" s="115">
        <v>1</v>
      </c>
      <c r="E50" s="41">
        <f>SUM($D$49:D50)</f>
        <v>1</v>
      </c>
      <c r="F50" s="467" t="s">
        <v>359</v>
      </c>
      <c r="G50" s="467"/>
      <c r="H50" s="467"/>
      <c r="I50" s="467"/>
      <c r="J50" s="467"/>
      <c r="K50" s="467"/>
      <c r="L50" s="467"/>
      <c r="M50" s="467"/>
      <c r="N50" s="467"/>
      <c r="P50" s="117"/>
      <c r="Q50" s="107">
        <f>SUM($P$49:P50)</f>
        <v>0</v>
      </c>
      <c r="R50" s="117">
        <v>1</v>
      </c>
      <c r="S50" s="107">
        <f>SUM($R$49:R50)</f>
        <v>1</v>
      </c>
      <c r="T50" s="438" t="s">
        <v>361</v>
      </c>
      <c r="U50" s="439"/>
      <c r="V50" s="439"/>
      <c r="W50" s="439"/>
      <c r="X50" s="439"/>
      <c r="Y50" s="439"/>
      <c r="Z50" s="439"/>
      <c r="AA50" s="439"/>
      <c r="AB50" s="440"/>
      <c r="AC50" s="35"/>
      <c r="AD50" s="35"/>
      <c r="AE50" s="35"/>
      <c r="AF50" s="35"/>
      <c r="AG50" s="35"/>
      <c r="AH50" s="35"/>
      <c r="AI50" s="48"/>
      <c r="AJ50" s="39"/>
      <c r="AK50" s="48"/>
      <c r="AL50" s="48"/>
    </row>
    <row r="51" spans="2:38" ht="15.75" customHeight="1">
      <c r="B51" s="115"/>
      <c r="C51" s="41">
        <f>SUM($B$49:B51)</f>
        <v>0</v>
      </c>
      <c r="D51" s="115">
        <v>1</v>
      </c>
      <c r="E51" s="41">
        <f>SUM($D$49:D51)</f>
        <v>2</v>
      </c>
      <c r="F51" s="467" t="s">
        <v>360</v>
      </c>
      <c r="G51" s="467"/>
      <c r="H51" s="467"/>
      <c r="I51" s="467"/>
      <c r="J51" s="467"/>
      <c r="K51" s="467"/>
      <c r="L51" s="467"/>
      <c r="M51" s="467"/>
      <c r="N51" s="467"/>
      <c r="P51" s="117"/>
      <c r="Q51" s="107">
        <f>SUM($P$49:P51)</f>
        <v>0</v>
      </c>
      <c r="R51" s="117">
        <v>1</v>
      </c>
      <c r="S51" s="107">
        <f>SUM($R$49:R51)</f>
        <v>2</v>
      </c>
      <c r="T51" s="438" t="s">
        <v>362</v>
      </c>
      <c r="U51" s="439"/>
      <c r="V51" s="439"/>
      <c r="W51" s="439"/>
      <c r="X51" s="439"/>
      <c r="Y51" s="439"/>
      <c r="Z51" s="439"/>
      <c r="AA51" s="439"/>
      <c r="AB51" s="440"/>
      <c r="AC51" s="35"/>
      <c r="AD51" s="35"/>
      <c r="AE51" s="35"/>
      <c r="AF51" s="35"/>
      <c r="AG51" s="35"/>
      <c r="AH51" s="35"/>
      <c r="AI51" s="48"/>
      <c r="AJ51" s="39"/>
      <c r="AK51" s="48"/>
      <c r="AL51" s="48"/>
    </row>
    <row r="52" spans="2:38" ht="15.75" customHeight="1">
      <c r="B52" s="115"/>
      <c r="C52" s="41">
        <f>SUM($B$49:B52)</f>
        <v>0</v>
      </c>
      <c r="D52" s="115"/>
      <c r="E52" s="41">
        <f>SUM($D$49:D52)</f>
        <v>2</v>
      </c>
      <c r="F52" s="467" t="s">
        <v>369</v>
      </c>
      <c r="G52" s="467"/>
      <c r="H52" s="467"/>
      <c r="I52" s="467"/>
      <c r="J52" s="467"/>
      <c r="K52" s="467"/>
      <c r="L52" s="467"/>
      <c r="M52" s="467"/>
      <c r="N52" s="467"/>
      <c r="P52" s="117"/>
      <c r="Q52" s="107">
        <f>SUM($P$49:P52)</f>
        <v>0</v>
      </c>
      <c r="R52" s="117"/>
      <c r="S52" s="107">
        <f>SUM($R$49:R52)</f>
        <v>2</v>
      </c>
      <c r="T52" s="438" t="s">
        <v>381</v>
      </c>
      <c r="U52" s="439"/>
      <c r="V52" s="439"/>
      <c r="W52" s="439"/>
      <c r="X52" s="439"/>
      <c r="Y52" s="439"/>
      <c r="Z52" s="439"/>
      <c r="AA52" s="439"/>
      <c r="AB52" s="440"/>
      <c r="AC52" s="35"/>
      <c r="AD52" s="35"/>
      <c r="AE52" s="35"/>
      <c r="AF52" s="35"/>
      <c r="AG52" s="35"/>
      <c r="AH52" s="35"/>
      <c r="AI52" s="48"/>
      <c r="AJ52" s="39"/>
      <c r="AK52" s="48"/>
      <c r="AL52" s="48"/>
    </row>
    <row r="53" spans="2:38" ht="15.75" customHeight="1">
      <c r="B53" s="115"/>
      <c r="C53" s="41">
        <f>SUM($B$49:B53)</f>
        <v>0</v>
      </c>
      <c r="D53" s="115">
        <v>1</v>
      </c>
      <c r="E53" s="41">
        <f>SUM($D$49:D53)</f>
        <v>3</v>
      </c>
      <c r="F53" s="467" t="s">
        <v>370</v>
      </c>
      <c r="G53" s="467"/>
      <c r="H53" s="467"/>
      <c r="I53" s="467"/>
      <c r="J53" s="467"/>
      <c r="K53" s="467"/>
      <c r="L53" s="467"/>
      <c r="M53" s="467"/>
      <c r="N53" s="467"/>
      <c r="P53" s="117"/>
      <c r="Q53" s="107">
        <f>SUM($P$49:P53)</f>
        <v>0</v>
      </c>
      <c r="R53" s="117">
        <v>1</v>
      </c>
      <c r="S53" s="107">
        <f>SUM($R$49:R53)</f>
        <v>3</v>
      </c>
      <c r="T53" s="438" t="s">
        <v>382</v>
      </c>
      <c r="U53" s="439"/>
      <c r="V53" s="439"/>
      <c r="W53" s="439"/>
      <c r="X53" s="439"/>
      <c r="Y53" s="439"/>
      <c r="Z53" s="439"/>
      <c r="AA53" s="439"/>
      <c r="AB53" s="440"/>
      <c r="AC53" s="35"/>
      <c r="AD53" s="35"/>
      <c r="AE53" s="35"/>
      <c r="AF53" s="35"/>
      <c r="AG53" s="35"/>
      <c r="AH53" s="35"/>
      <c r="AI53" s="48"/>
      <c r="AJ53" s="39"/>
      <c r="AK53" s="48"/>
      <c r="AL53" s="48"/>
    </row>
    <row r="54" spans="2:38" ht="15.75" customHeight="1">
      <c r="B54" s="115"/>
      <c r="C54" s="41">
        <f>SUM($B$49:B54)</f>
        <v>0</v>
      </c>
      <c r="D54" s="115">
        <v>1</v>
      </c>
      <c r="E54" s="41">
        <f>SUM($D$49:D54)</f>
        <v>4</v>
      </c>
      <c r="F54" s="467" t="s">
        <v>371</v>
      </c>
      <c r="G54" s="467"/>
      <c r="H54" s="467"/>
      <c r="I54" s="467"/>
      <c r="J54" s="467"/>
      <c r="K54" s="467"/>
      <c r="L54" s="467"/>
      <c r="M54" s="467"/>
      <c r="N54" s="467"/>
      <c r="P54" s="117"/>
      <c r="Q54" s="107">
        <f>SUM($P$49:P54)</f>
        <v>0</v>
      </c>
      <c r="R54" s="117">
        <v>1</v>
      </c>
      <c r="S54" s="107">
        <f>SUM($R$49:R54)</f>
        <v>4</v>
      </c>
      <c r="T54" s="438" t="s">
        <v>383</v>
      </c>
      <c r="U54" s="439"/>
      <c r="V54" s="439"/>
      <c r="W54" s="439"/>
      <c r="X54" s="439"/>
      <c r="Y54" s="439"/>
      <c r="Z54" s="439"/>
      <c r="AA54" s="439"/>
      <c r="AB54" s="440"/>
      <c r="AC54" s="35"/>
      <c r="AD54" s="35"/>
      <c r="AE54" s="35"/>
      <c r="AF54" s="35"/>
      <c r="AG54" s="35"/>
      <c r="AH54" s="35"/>
      <c r="AI54" s="48"/>
      <c r="AJ54" s="39"/>
      <c r="AK54" s="48"/>
      <c r="AL54" s="48"/>
    </row>
    <row r="55" spans="2:38" ht="15.75" customHeight="1">
      <c r="B55" s="115"/>
      <c r="C55" s="41">
        <f>SUM($B$49:B55)</f>
        <v>0</v>
      </c>
      <c r="D55" s="115">
        <v>1</v>
      </c>
      <c r="E55" s="41">
        <f>SUM($D$49:D55)</f>
        <v>5</v>
      </c>
      <c r="F55" s="467" t="s">
        <v>372</v>
      </c>
      <c r="G55" s="467"/>
      <c r="H55" s="467"/>
      <c r="I55" s="467"/>
      <c r="J55" s="467"/>
      <c r="K55" s="467"/>
      <c r="L55" s="467"/>
      <c r="M55" s="467"/>
      <c r="N55" s="467"/>
      <c r="P55" s="117"/>
      <c r="Q55" s="107">
        <f>SUM($P$49:P55)</f>
        <v>0</v>
      </c>
      <c r="R55" s="117">
        <v>1</v>
      </c>
      <c r="S55" s="107">
        <f>SUM($R$49:R55)</f>
        <v>5</v>
      </c>
      <c r="T55" s="438" t="s">
        <v>384</v>
      </c>
      <c r="U55" s="439"/>
      <c r="V55" s="439"/>
      <c r="W55" s="439"/>
      <c r="X55" s="439"/>
      <c r="Y55" s="439"/>
      <c r="Z55" s="439"/>
      <c r="AA55" s="439"/>
      <c r="AB55" s="440"/>
      <c r="AC55" s="35"/>
      <c r="AD55" s="35"/>
      <c r="AE55" s="35"/>
      <c r="AF55" s="35"/>
      <c r="AG55" s="35"/>
      <c r="AH55" s="35"/>
      <c r="AI55" s="48"/>
      <c r="AJ55" s="39"/>
      <c r="AK55" s="48"/>
      <c r="AL55" s="48"/>
    </row>
    <row r="56" spans="2:38" ht="15.75" customHeight="1">
      <c r="B56" s="115"/>
      <c r="C56" s="41">
        <f>SUM($B$49:B56)</f>
        <v>0</v>
      </c>
      <c r="D56" s="115">
        <v>1</v>
      </c>
      <c r="E56" s="41">
        <f>SUM($D$49:D56)</f>
        <v>6</v>
      </c>
      <c r="F56" s="467" t="s">
        <v>373</v>
      </c>
      <c r="G56" s="467"/>
      <c r="H56" s="467"/>
      <c r="I56" s="467"/>
      <c r="J56" s="467"/>
      <c r="K56" s="467"/>
      <c r="L56" s="467"/>
      <c r="M56" s="467"/>
      <c r="N56" s="467"/>
      <c r="P56" s="117"/>
      <c r="Q56" s="107">
        <f>SUM($P$49:P56)</f>
        <v>0</v>
      </c>
      <c r="R56" s="117">
        <v>1</v>
      </c>
      <c r="S56" s="107">
        <f>SUM($R$49:R56)</f>
        <v>6</v>
      </c>
      <c r="T56" s="438" t="s">
        <v>385</v>
      </c>
      <c r="U56" s="439"/>
      <c r="V56" s="439"/>
      <c r="W56" s="439"/>
      <c r="X56" s="439"/>
      <c r="Y56" s="439"/>
      <c r="Z56" s="439"/>
      <c r="AA56" s="439"/>
      <c r="AB56" s="440"/>
      <c r="AC56" s="35"/>
      <c r="AD56" s="35"/>
      <c r="AE56" s="35"/>
      <c r="AF56" s="35"/>
      <c r="AG56" s="35"/>
      <c r="AH56" s="35"/>
      <c r="AI56" s="48"/>
      <c r="AJ56" s="39"/>
      <c r="AK56" s="48"/>
      <c r="AL56" s="48"/>
    </row>
    <row r="57" spans="2:38" ht="15.75" customHeight="1">
      <c r="B57" s="115"/>
      <c r="C57" s="41">
        <f>SUM($B$49:B57)</f>
        <v>0</v>
      </c>
      <c r="D57" s="115"/>
      <c r="E57" s="41">
        <f>SUM($D$49:D57)</f>
        <v>6</v>
      </c>
      <c r="F57" s="467" t="s">
        <v>374</v>
      </c>
      <c r="G57" s="467"/>
      <c r="H57" s="467"/>
      <c r="I57" s="467"/>
      <c r="J57" s="467"/>
      <c r="K57" s="467"/>
      <c r="L57" s="467"/>
      <c r="M57" s="467"/>
      <c r="N57" s="467"/>
      <c r="P57" s="117"/>
      <c r="Q57" s="107">
        <f>SUM($P$49:P57)</f>
        <v>0</v>
      </c>
      <c r="R57" s="117"/>
      <c r="S57" s="107">
        <f>SUM($R$49:R57)</f>
        <v>6</v>
      </c>
      <c r="T57" s="438" t="s">
        <v>386</v>
      </c>
      <c r="U57" s="439"/>
      <c r="V57" s="439"/>
      <c r="W57" s="439"/>
      <c r="X57" s="439"/>
      <c r="Y57" s="439"/>
      <c r="Z57" s="439"/>
      <c r="AA57" s="439"/>
      <c r="AB57" s="440"/>
      <c r="AC57" s="35"/>
      <c r="AD57" s="35"/>
      <c r="AE57" s="35"/>
      <c r="AF57" s="35"/>
      <c r="AG57" s="35"/>
      <c r="AH57" s="35"/>
      <c r="AI57" s="48"/>
      <c r="AJ57" s="39"/>
      <c r="AK57" s="48"/>
      <c r="AL57" s="48"/>
    </row>
    <row r="58" spans="2:38" ht="15.75" customHeight="1">
      <c r="B58" s="115"/>
      <c r="C58" s="41">
        <f>SUM($B$49:B58)</f>
        <v>0</v>
      </c>
      <c r="D58" s="115"/>
      <c r="E58" s="41">
        <f>SUM($D$49:D58)</f>
        <v>6</v>
      </c>
      <c r="F58" s="467" t="s">
        <v>399</v>
      </c>
      <c r="G58" s="467"/>
      <c r="H58" s="467"/>
      <c r="I58" s="467"/>
      <c r="J58" s="467"/>
      <c r="K58" s="467"/>
      <c r="L58" s="467"/>
      <c r="M58" s="467"/>
      <c r="N58" s="467"/>
      <c r="P58" s="117"/>
      <c r="Q58" s="107">
        <f>SUM($P$49:P58)</f>
        <v>0</v>
      </c>
      <c r="R58" s="117"/>
      <c r="S58" s="107">
        <f>SUM($R$49:R58)</f>
        <v>6</v>
      </c>
      <c r="T58" s="438" t="s">
        <v>405</v>
      </c>
      <c r="U58" s="439"/>
      <c r="V58" s="439"/>
      <c r="W58" s="439"/>
      <c r="X58" s="439"/>
      <c r="Y58" s="439"/>
      <c r="Z58" s="439"/>
      <c r="AA58" s="439"/>
      <c r="AB58" s="440"/>
      <c r="AC58" s="35"/>
      <c r="AD58" s="35"/>
      <c r="AE58" s="35"/>
      <c r="AF58" s="35"/>
      <c r="AG58" s="35"/>
      <c r="AH58" s="35"/>
      <c r="AI58" s="48"/>
      <c r="AJ58" s="39"/>
      <c r="AK58" s="48"/>
      <c r="AL58" s="48"/>
    </row>
    <row r="59" spans="2:38" ht="15.75" customHeight="1">
      <c r="B59" s="115"/>
      <c r="C59" s="41">
        <f>SUM($B$49:B59)</f>
        <v>0</v>
      </c>
      <c r="D59" s="115">
        <v>1</v>
      </c>
      <c r="E59" s="41">
        <f>SUM($D$49:D59)</f>
        <v>7</v>
      </c>
      <c r="F59" s="467" t="s">
        <v>400</v>
      </c>
      <c r="G59" s="467"/>
      <c r="H59" s="467"/>
      <c r="I59" s="467"/>
      <c r="J59" s="467"/>
      <c r="K59" s="467"/>
      <c r="L59" s="467"/>
      <c r="M59" s="467"/>
      <c r="N59" s="467"/>
      <c r="P59" s="117"/>
      <c r="Q59" s="107">
        <f>SUM($P$49:P59)</f>
        <v>0</v>
      </c>
      <c r="R59" s="117">
        <v>1</v>
      </c>
      <c r="S59" s="107">
        <f>SUM($R$49:R59)</f>
        <v>7</v>
      </c>
      <c r="T59" s="438" t="s">
        <v>406</v>
      </c>
      <c r="U59" s="439"/>
      <c r="V59" s="439"/>
      <c r="W59" s="439"/>
      <c r="X59" s="439"/>
      <c r="Y59" s="439"/>
      <c r="Z59" s="439"/>
      <c r="AA59" s="439"/>
      <c r="AB59" s="440"/>
      <c r="AC59" s="35"/>
      <c r="AD59" s="35"/>
      <c r="AE59" s="35"/>
      <c r="AF59" s="35"/>
      <c r="AG59" s="35"/>
      <c r="AH59" s="35"/>
      <c r="AI59" s="48"/>
      <c r="AJ59" s="39"/>
      <c r="AK59" s="48"/>
      <c r="AL59" s="48"/>
    </row>
    <row r="60" spans="2:38" ht="15.75" customHeight="1">
      <c r="B60" s="115"/>
      <c r="C60" s="41">
        <f>SUM($B$49:B60)</f>
        <v>0</v>
      </c>
      <c r="D60" s="115">
        <v>1</v>
      </c>
      <c r="E60" s="41">
        <f>SUM($D$49:D60)</f>
        <v>8</v>
      </c>
      <c r="F60" s="467" t="s">
        <v>401</v>
      </c>
      <c r="G60" s="467"/>
      <c r="H60" s="467"/>
      <c r="I60" s="467"/>
      <c r="J60" s="467"/>
      <c r="K60" s="467"/>
      <c r="L60" s="467"/>
      <c r="M60" s="467"/>
      <c r="N60" s="467"/>
      <c r="P60" s="117"/>
      <c r="Q60" s="107">
        <f>SUM($P$49:P60)</f>
        <v>0</v>
      </c>
      <c r="R60" s="117">
        <v>1</v>
      </c>
      <c r="S60" s="107">
        <f>SUM($R$49:R60)</f>
        <v>8</v>
      </c>
      <c r="T60" s="438" t="s">
        <v>407</v>
      </c>
      <c r="U60" s="439"/>
      <c r="V60" s="439"/>
      <c r="W60" s="439"/>
      <c r="X60" s="439"/>
      <c r="Y60" s="439"/>
      <c r="Z60" s="439"/>
      <c r="AA60" s="439"/>
      <c r="AB60" s="440"/>
      <c r="AC60" s="35"/>
      <c r="AD60" s="35"/>
      <c r="AE60" s="35"/>
      <c r="AF60" s="35"/>
      <c r="AG60" s="35"/>
      <c r="AH60" s="35"/>
      <c r="AI60" s="48"/>
      <c r="AJ60" s="39"/>
      <c r="AK60" s="48"/>
      <c r="AL60" s="48"/>
    </row>
    <row r="61" spans="2:38" ht="15.75" customHeight="1">
      <c r="B61" s="115"/>
      <c r="C61" s="41">
        <f>SUM($B$49:B61)</f>
        <v>0</v>
      </c>
      <c r="D61" s="115"/>
      <c r="E61" s="41">
        <f>SUM($D$49:D61)</f>
        <v>8</v>
      </c>
      <c r="F61" s="467" t="s">
        <v>402</v>
      </c>
      <c r="G61" s="467"/>
      <c r="H61" s="467"/>
      <c r="I61" s="467"/>
      <c r="J61" s="467"/>
      <c r="K61" s="467"/>
      <c r="L61" s="467"/>
      <c r="M61" s="467"/>
      <c r="N61" s="467"/>
      <c r="P61" s="117"/>
      <c r="Q61" s="107">
        <f>SUM($P$49:P61)</f>
        <v>0</v>
      </c>
      <c r="R61" s="117">
        <v>1</v>
      </c>
      <c r="S61" s="107">
        <f>SUM($R$49:R61)</f>
        <v>9</v>
      </c>
      <c r="T61" s="438" t="s">
        <v>408</v>
      </c>
      <c r="U61" s="439"/>
      <c r="V61" s="439"/>
      <c r="W61" s="439"/>
      <c r="X61" s="439"/>
      <c r="Y61" s="439"/>
      <c r="Z61" s="439"/>
      <c r="AA61" s="439"/>
      <c r="AB61" s="440"/>
      <c r="AC61" s="35"/>
      <c r="AD61" s="35"/>
      <c r="AE61" s="35"/>
      <c r="AF61" s="35"/>
      <c r="AG61" s="35"/>
      <c r="AH61" s="35"/>
      <c r="AI61" s="48"/>
      <c r="AJ61" s="39"/>
      <c r="AK61" s="48"/>
      <c r="AL61" s="48"/>
    </row>
    <row r="62" spans="2:38" ht="15.75" customHeight="1">
      <c r="B62" s="115"/>
      <c r="C62" s="41">
        <f>SUM($B$49:B62)</f>
        <v>0</v>
      </c>
      <c r="D62" s="115"/>
      <c r="E62" s="41">
        <f>SUM($D$49:D62)</f>
        <v>8</v>
      </c>
      <c r="F62" s="467" t="s">
        <v>418</v>
      </c>
      <c r="G62" s="467"/>
      <c r="H62" s="467"/>
      <c r="I62" s="467"/>
      <c r="J62" s="467"/>
      <c r="K62" s="467"/>
      <c r="L62" s="467"/>
      <c r="M62" s="467"/>
      <c r="N62" s="467"/>
      <c r="P62" s="117"/>
      <c r="Q62" s="107">
        <f>SUM($P$49:P62)</f>
        <v>0</v>
      </c>
      <c r="R62" s="117">
        <v>1</v>
      </c>
      <c r="S62" s="107">
        <f>SUM($R$49:R62)</f>
        <v>10</v>
      </c>
      <c r="T62" s="438" t="s">
        <v>409</v>
      </c>
      <c r="U62" s="439"/>
      <c r="V62" s="439"/>
      <c r="W62" s="439"/>
      <c r="X62" s="439"/>
      <c r="Y62" s="439"/>
      <c r="Z62" s="439"/>
      <c r="AA62" s="439"/>
      <c r="AB62" s="440"/>
      <c r="AC62" s="35"/>
      <c r="AD62" s="35"/>
      <c r="AE62" s="35"/>
      <c r="AF62" s="35"/>
      <c r="AG62" s="35"/>
      <c r="AH62" s="35"/>
      <c r="AI62" s="48"/>
      <c r="AJ62" s="39"/>
      <c r="AK62" s="48"/>
      <c r="AL62" s="48"/>
    </row>
    <row r="63" spans="2:38" ht="15.75" customHeight="1">
      <c r="B63" s="115"/>
      <c r="C63" s="41">
        <f>SUM($B$49:B63)</f>
        <v>0</v>
      </c>
      <c r="D63" s="115">
        <v>1</v>
      </c>
      <c r="E63" s="41">
        <f>SUM($D$49:D63)</f>
        <v>9</v>
      </c>
      <c r="F63" s="467" t="s">
        <v>419</v>
      </c>
      <c r="G63" s="467"/>
      <c r="H63" s="467"/>
      <c r="I63" s="467"/>
      <c r="J63" s="467"/>
      <c r="K63" s="467"/>
      <c r="L63" s="467"/>
      <c r="M63" s="467"/>
      <c r="N63" s="467"/>
      <c r="P63" s="117"/>
      <c r="Q63" s="107">
        <f>SUM($P$49:P63)</f>
        <v>0</v>
      </c>
      <c r="R63" s="117"/>
      <c r="S63" s="107">
        <f>SUM($R$49:R63)</f>
        <v>10</v>
      </c>
      <c r="T63" s="438" t="s">
        <v>410</v>
      </c>
      <c r="U63" s="439"/>
      <c r="V63" s="439"/>
      <c r="W63" s="439"/>
      <c r="X63" s="439"/>
      <c r="Y63" s="439"/>
      <c r="Z63" s="439"/>
      <c r="AA63" s="439"/>
      <c r="AB63" s="440"/>
      <c r="AC63" s="35"/>
      <c r="AD63" s="35"/>
      <c r="AE63" s="35"/>
      <c r="AF63" s="35"/>
      <c r="AG63" s="35"/>
      <c r="AH63" s="35"/>
      <c r="AI63" s="48"/>
      <c r="AJ63" s="39"/>
      <c r="AK63" s="48"/>
      <c r="AL63" s="48"/>
    </row>
    <row r="64" spans="2:38" ht="15.75" customHeight="1">
      <c r="B64" s="115"/>
      <c r="C64" s="41">
        <f>SUM($B$49:B64)</f>
        <v>0</v>
      </c>
      <c r="D64" s="115">
        <v>1</v>
      </c>
      <c r="E64" s="41">
        <f>SUM($D$49:D64)</f>
        <v>10</v>
      </c>
      <c r="F64" s="467" t="s">
        <v>420</v>
      </c>
      <c r="G64" s="467"/>
      <c r="H64" s="467"/>
      <c r="I64" s="467"/>
      <c r="J64" s="467"/>
      <c r="K64" s="467"/>
      <c r="L64" s="467"/>
      <c r="M64" s="467"/>
      <c r="N64" s="467"/>
      <c r="P64" s="117"/>
      <c r="Q64" s="107">
        <f>SUM($P$49:P64)</f>
        <v>0</v>
      </c>
      <c r="R64" s="117"/>
      <c r="S64" s="107">
        <f>SUM($R$49:R64)</f>
        <v>10</v>
      </c>
      <c r="T64" s="438" t="s">
        <v>435</v>
      </c>
      <c r="U64" s="439"/>
      <c r="V64" s="439"/>
      <c r="W64" s="439"/>
      <c r="X64" s="439"/>
      <c r="Y64" s="439"/>
      <c r="Z64" s="439"/>
      <c r="AA64" s="439"/>
      <c r="AB64" s="440"/>
      <c r="AC64" s="35"/>
      <c r="AD64" s="35"/>
      <c r="AE64" s="35"/>
      <c r="AF64" s="35"/>
      <c r="AG64" s="35"/>
      <c r="AH64" s="35"/>
      <c r="AI64" s="48"/>
      <c r="AJ64" s="39"/>
      <c r="AK64" s="48"/>
      <c r="AL64" s="48"/>
    </row>
    <row r="65" spans="2:38" ht="15.75" customHeight="1">
      <c r="B65" s="115"/>
      <c r="C65" s="41">
        <f>SUM($B$49:B65)</f>
        <v>0</v>
      </c>
      <c r="D65" s="115"/>
      <c r="E65" s="41">
        <f>SUM($D$49:D65)</f>
        <v>10</v>
      </c>
      <c r="F65" s="467" t="s">
        <v>421</v>
      </c>
      <c r="G65" s="467"/>
      <c r="H65" s="467"/>
      <c r="I65" s="467"/>
      <c r="J65" s="467"/>
      <c r="K65" s="467"/>
      <c r="L65" s="467"/>
      <c r="M65" s="467"/>
      <c r="N65" s="467"/>
      <c r="P65" s="117"/>
      <c r="Q65" s="107">
        <f>SUM($P$49:P65)</f>
        <v>0</v>
      </c>
      <c r="R65" s="117">
        <v>1</v>
      </c>
      <c r="S65" s="107">
        <f>SUM($R$49:R65)</f>
        <v>11</v>
      </c>
      <c r="T65" s="438" t="s">
        <v>436</v>
      </c>
      <c r="U65" s="439"/>
      <c r="V65" s="439"/>
      <c r="W65" s="439"/>
      <c r="X65" s="439"/>
      <c r="Y65" s="439"/>
      <c r="Z65" s="439"/>
      <c r="AA65" s="439"/>
      <c r="AB65" s="440"/>
      <c r="AC65" s="35"/>
      <c r="AD65" s="35"/>
      <c r="AE65" s="35"/>
      <c r="AF65" s="35"/>
      <c r="AG65" s="35"/>
      <c r="AH65" s="35"/>
      <c r="AI65" s="48"/>
      <c r="AJ65" s="39"/>
      <c r="AK65" s="48"/>
      <c r="AL65" s="48"/>
    </row>
    <row r="66" spans="2:38" ht="15.75" customHeight="1">
      <c r="B66" s="115"/>
      <c r="C66" s="41">
        <f>SUM($B$49:B66)</f>
        <v>0</v>
      </c>
      <c r="D66" s="115"/>
      <c r="E66" s="41">
        <f>SUM($D$49:D66)</f>
        <v>10</v>
      </c>
      <c r="F66" s="467" t="s">
        <v>422</v>
      </c>
      <c r="G66" s="467"/>
      <c r="H66" s="467"/>
      <c r="I66" s="467"/>
      <c r="J66" s="467"/>
      <c r="K66" s="467"/>
      <c r="L66" s="467"/>
      <c r="M66" s="467"/>
      <c r="N66" s="467"/>
      <c r="P66" s="117"/>
      <c r="Q66" s="107">
        <f>SUM($P$49:P66)</f>
        <v>0</v>
      </c>
      <c r="R66" s="117">
        <v>1</v>
      </c>
      <c r="S66" s="107">
        <f>SUM($R$49:R66)</f>
        <v>12</v>
      </c>
      <c r="T66" s="438" t="s">
        <v>437</v>
      </c>
      <c r="U66" s="439"/>
      <c r="V66" s="439"/>
      <c r="W66" s="439"/>
      <c r="X66" s="439"/>
      <c r="Y66" s="439"/>
      <c r="Z66" s="439"/>
      <c r="AA66" s="439"/>
      <c r="AB66" s="440"/>
      <c r="AC66" s="35"/>
      <c r="AD66" s="35"/>
      <c r="AE66" s="35"/>
      <c r="AF66" s="35"/>
      <c r="AG66" s="35"/>
      <c r="AH66" s="35"/>
      <c r="AI66" s="48"/>
      <c r="AJ66" s="39"/>
      <c r="AK66" s="48"/>
      <c r="AL66" s="48"/>
    </row>
    <row r="67" spans="2:38" ht="15.75" customHeight="1">
      <c r="B67" s="115"/>
      <c r="C67" s="41">
        <f>SUM($B$49:B67)</f>
        <v>0</v>
      </c>
      <c r="D67" s="115"/>
      <c r="E67" s="41">
        <f>SUM($D$49:D67)</f>
        <v>10</v>
      </c>
      <c r="F67" s="467" t="s">
        <v>430</v>
      </c>
      <c r="G67" s="467"/>
      <c r="H67" s="467"/>
      <c r="I67" s="467"/>
      <c r="J67" s="467"/>
      <c r="K67" s="467"/>
      <c r="L67" s="467"/>
      <c r="M67" s="467"/>
      <c r="N67" s="467"/>
      <c r="P67" s="117"/>
      <c r="Q67" s="107">
        <f>SUM($P$49:P67)</f>
        <v>0</v>
      </c>
      <c r="R67" s="117"/>
      <c r="S67" s="107">
        <f>SUM($R$49:R67)</f>
        <v>12</v>
      </c>
      <c r="T67" s="438" t="s">
        <v>438</v>
      </c>
      <c r="U67" s="439"/>
      <c r="V67" s="439"/>
      <c r="W67" s="439"/>
      <c r="X67" s="439"/>
      <c r="Y67" s="439"/>
      <c r="Z67" s="439"/>
      <c r="AA67" s="439"/>
      <c r="AB67" s="440"/>
      <c r="AC67" s="35"/>
      <c r="AD67" s="35"/>
      <c r="AE67" s="35"/>
      <c r="AF67" s="35"/>
      <c r="AG67" s="35"/>
      <c r="AH67" s="35"/>
      <c r="AI67" s="48"/>
      <c r="AJ67" s="39"/>
      <c r="AK67" s="48"/>
      <c r="AL67" s="48"/>
    </row>
    <row r="68" spans="2:38" ht="15.75" customHeight="1">
      <c r="B68" s="115"/>
      <c r="C68" s="41">
        <f>SUM($B$49:B68)</f>
        <v>0</v>
      </c>
      <c r="D68" s="115">
        <v>1</v>
      </c>
      <c r="E68" s="41">
        <f>SUM($D$49:D68)</f>
        <v>11</v>
      </c>
      <c r="F68" s="467" t="s">
        <v>431</v>
      </c>
      <c r="G68" s="467"/>
      <c r="H68" s="467"/>
      <c r="I68" s="467"/>
      <c r="J68" s="467"/>
      <c r="K68" s="467"/>
      <c r="L68" s="467"/>
      <c r="M68" s="467"/>
      <c r="N68" s="467"/>
      <c r="P68" s="117"/>
      <c r="Q68" s="107">
        <f>SUM($P$49:P68)</f>
        <v>0</v>
      </c>
      <c r="R68" s="117"/>
      <c r="S68" s="107">
        <f>SUM($R$49:R68)</f>
        <v>12</v>
      </c>
      <c r="T68" s="438" t="s">
        <v>439</v>
      </c>
      <c r="U68" s="439"/>
      <c r="V68" s="439"/>
      <c r="W68" s="439"/>
      <c r="X68" s="439"/>
      <c r="Y68" s="439"/>
      <c r="Z68" s="439"/>
      <c r="AA68" s="439"/>
      <c r="AB68" s="440"/>
      <c r="AC68" s="35"/>
      <c r="AD68" s="35"/>
      <c r="AE68" s="35"/>
      <c r="AF68" s="35"/>
      <c r="AG68" s="35"/>
      <c r="AH68" s="35"/>
      <c r="AI68" s="48"/>
      <c r="AJ68" s="39"/>
      <c r="AK68" s="48"/>
      <c r="AL68" s="48"/>
    </row>
    <row r="69" spans="2:38" ht="15.75" customHeight="1">
      <c r="B69" s="115"/>
      <c r="C69" s="41">
        <f>SUM($B$49:B69)</f>
        <v>0</v>
      </c>
      <c r="D69" s="115">
        <v>1</v>
      </c>
      <c r="E69" s="41">
        <f>SUM($D$49:D69)</f>
        <v>12</v>
      </c>
      <c r="F69" s="467" t="s">
        <v>432</v>
      </c>
      <c r="G69" s="467"/>
      <c r="H69" s="467"/>
      <c r="I69" s="467"/>
      <c r="J69" s="467"/>
      <c r="K69" s="467"/>
      <c r="L69" s="467"/>
      <c r="M69" s="467"/>
      <c r="N69" s="467"/>
      <c r="P69" s="117"/>
      <c r="Q69" s="107">
        <f>SUM($P$49:P69)</f>
        <v>0</v>
      </c>
      <c r="R69" s="117"/>
      <c r="S69" s="107">
        <f>SUM($R$49:R69)</f>
        <v>12</v>
      </c>
      <c r="T69" s="438" t="s">
        <v>462</v>
      </c>
      <c r="U69" s="439"/>
      <c r="V69" s="439"/>
      <c r="W69" s="439"/>
      <c r="X69" s="439"/>
      <c r="Y69" s="439"/>
      <c r="Z69" s="439"/>
      <c r="AA69" s="439"/>
      <c r="AB69" s="440"/>
      <c r="AC69" s="35"/>
      <c r="AD69" s="35"/>
      <c r="AE69" s="35"/>
      <c r="AF69" s="35"/>
      <c r="AG69" s="35"/>
      <c r="AH69" s="35"/>
      <c r="AI69" s="48"/>
      <c r="AJ69" s="39"/>
      <c r="AK69" s="48"/>
      <c r="AL69" s="48"/>
    </row>
    <row r="70" spans="2:38">
      <c r="B70" s="115"/>
      <c r="C70" s="41">
        <f>SUM($B$49:B70)</f>
        <v>0</v>
      </c>
      <c r="D70" s="115"/>
      <c r="E70" s="41">
        <f>SUM($D$49:D70)</f>
        <v>12</v>
      </c>
      <c r="F70" s="467" t="s">
        <v>433</v>
      </c>
      <c r="G70" s="467"/>
      <c r="H70" s="467"/>
      <c r="I70" s="467"/>
      <c r="J70" s="467"/>
      <c r="K70" s="467"/>
      <c r="L70" s="467"/>
      <c r="M70" s="467"/>
      <c r="N70" s="467"/>
      <c r="P70" s="117"/>
      <c r="Q70" s="107">
        <f>SUM($P$49:P70)</f>
        <v>0</v>
      </c>
      <c r="R70" s="117">
        <v>1</v>
      </c>
      <c r="S70" s="107">
        <f>SUM($R$49:R70)</f>
        <v>13</v>
      </c>
      <c r="T70" s="438" t="s">
        <v>463</v>
      </c>
      <c r="U70" s="439"/>
      <c r="V70" s="439"/>
      <c r="W70" s="439"/>
      <c r="X70" s="439"/>
      <c r="Y70" s="439"/>
      <c r="Z70" s="439"/>
      <c r="AA70" s="439"/>
      <c r="AB70" s="440"/>
      <c r="AC70" s="35"/>
      <c r="AD70" s="35"/>
      <c r="AE70" s="35"/>
      <c r="AF70" s="35"/>
      <c r="AG70" s="35"/>
      <c r="AH70" s="35"/>
      <c r="AI70" s="48"/>
      <c r="AJ70" s="39"/>
      <c r="AK70" s="48"/>
      <c r="AL70" s="48"/>
    </row>
    <row r="71" spans="2:38">
      <c r="B71" s="115"/>
      <c r="C71" s="41">
        <f>SUM($B$49:B71)</f>
        <v>0</v>
      </c>
      <c r="D71" s="115"/>
      <c r="E71" s="41">
        <f>SUM($D$49:D71)</f>
        <v>12</v>
      </c>
      <c r="F71" s="467" t="s">
        <v>434</v>
      </c>
      <c r="G71" s="467"/>
      <c r="H71" s="467"/>
      <c r="I71" s="467"/>
      <c r="J71" s="467"/>
      <c r="K71" s="467"/>
      <c r="L71" s="467"/>
      <c r="M71" s="467"/>
      <c r="N71" s="467"/>
      <c r="P71" s="117"/>
      <c r="Q71" s="107">
        <f>SUM($P$49:P71)</f>
        <v>0</v>
      </c>
      <c r="R71" s="117">
        <v>1</v>
      </c>
      <c r="S71" s="107">
        <f>SUM($R$49:R71)</f>
        <v>14</v>
      </c>
      <c r="T71" s="438" t="s">
        <v>464</v>
      </c>
      <c r="U71" s="439"/>
      <c r="V71" s="439"/>
      <c r="W71" s="439"/>
      <c r="X71" s="439"/>
      <c r="Y71" s="439"/>
      <c r="Z71" s="439"/>
      <c r="AA71" s="439"/>
      <c r="AB71" s="440"/>
      <c r="AC71" s="35"/>
      <c r="AD71" s="35"/>
      <c r="AE71" s="35"/>
      <c r="AF71" s="35"/>
      <c r="AG71" s="35"/>
      <c r="AH71" s="35"/>
      <c r="AI71" s="48"/>
      <c r="AJ71" s="39"/>
      <c r="AK71" s="48"/>
      <c r="AL71" s="48"/>
    </row>
    <row r="72" spans="2:38">
      <c r="B72" s="115"/>
      <c r="C72" s="41">
        <f>SUM($B$49:B72)</f>
        <v>0</v>
      </c>
      <c r="D72" s="115"/>
      <c r="E72" s="41">
        <f>SUM($D$49:D72)</f>
        <v>12</v>
      </c>
      <c r="F72" s="467" t="s">
        <v>455</v>
      </c>
      <c r="G72" s="467"/>
      <c r="H72" s="467"/>
      <c r="I72" s="467"/>
      <c r="J72" s="467"/>
      <c r="K72" s="467"/>
      <c r="L72" s="467"/>
      <c r="M72" s="467"/>
      <c r="N72" s="467"/>
      <c r="P72" s="117"/>
      <c r="Q72" s="107">
        <f>SUM($P$49:P72)</f>
        <v>0</v>
      </c>
      <c r="R72" s="117"/>
      <c r="S72" s="107">
        <f>SUM($R$49:R72)</f>
        <v>14</v>
      </c>
      <c r="T72" s="438" t="s">
        <v>465</v>
      </c>
      <c r="U72" s="439"/>
      <c r="V72" s="439"/>
      <c r="W72" s="439"/>
      <c r="X72" s="439"/>
      <c r="Y72" s="439"/>
      <c r="Z72" s="439"/>
      <c r="AA72" s="439"/>
      <c r="AB72" s="440"/>
      <c r="AC72" s="35"/>
      <c r="AD72" s="35"/>
      <c r="AE72" s="35"/>
      <c r="AF72" s="35"/>
      <c r="AG72" s="35"/>
      <c r="AH72" s="35"/>
      <c r="AI72" s="48"/>
      <c r="AJ72" s="39"/>
      <c r="AK72" s="48"/>
      <c r="AL72" s="48"/>
    </row>
    <row r="73" spans="2:38">
      <c r="B73" s="115"/>
      <c r="C73" s="41">
        <f>SUM($B$49:B73)</f>
        <v>0</v>
      </c>
      <c r="D73" s="115">
        <v>1</v>
      </c>
      <c r="E73" s="41">
        <f>SUM($D$49:D73)</f>
        <v>13</v>
      </c>
      <c r="F73" s="467" t="s">
        <v>456</v>
      </c>
      <c r="G73" s="467"/>
      <c r="H73" s="467"/>
      <c r="I73" s="467"/>
      <c r="J73" s="467"/>
      <c r="K73" s="467"/>
      <c r="L73" s="467"/>
      <c r="M73" s="467"/>
      <c r="N73" s="467"/>
      <c r="P73" s="117"/>
      <c r="Q73" s="107">
        <f>SUM($P$49:P73)</f>
        <v>0</v>
      </c>
      <c r="R73" s="117"/>
      <c r="S73" s="107">
        <f>SUM($R$49:R73)</f>
        <v>14</v>
      </c>
      <c r="T73" s="438" t="s">
        <v>466</v>
      </c>
      <c r="U73" s="439"/>
      <c r="V73" s="439"/>
      <c r="W73" s="439"/>
      <c r="X73" s="439"/>
      <c r="Y73" s="439"/>
      <c r="Z73" s="439"/>
      <c r="AA73" s="439"/>
      <c r="AB73" s="440"/>
      <c r="AC73" s="35"/>
      <c r="AD73" s="35"/>
      <c r="AE73" s="35"/>
      <c r="AF73" s="35"/>
      <c r="AG73" s="35"/>
      <c r="AH73" s="35"/>
      <c r="AI73" s="48"/>
      <c r="AJ73" s="39"/>
      <c r="AK73" s="48"/>
      <c r="AL73" s="48"/>
    </row>
    <row r="74" spans="2:38">
      <c r="B74" s="115"/>
      <c r="C74" s="41">
        <f>SUM($B$49:B74)</f>
        <v>0</v>
      </c>
      <c r="D74" s="115">
        <v>1</v>
      </c>
      <c r="E74" s="41">
        <f>SUM($D$49:D74)</f>
        <v>14</v>
      </c>
      <c r="F74" s="467" t="s">
        <v>457</v>
      </c>
      <c r="G74" s="467"/>
      <c r="H74" s="467"/>
      <c r="I74" s="467"/>
      <c r="J74" s="467"/>
      <c r="K74" s="467"/>
      <c r="L74" s="467"/>
      <c r="M74" s="467"/>
      <c r="N74" s="467"/>
      <c r="P74" s="117"/>
      <c r="Q74" s="107">
        <f>SUM($P$49:P74)</f>
        <v>0</v>
      </c>
      <c r="R74" s="117"/>
      <c r="S74" s="107">
        <f>SUM($R$49:R74)</f>
        <v>14</v>
      </c>
      <c r="T74" s="438" t="s">
        <v>480</v>
      </c>
      <c r="U74" s="439"/>
      <c r="V74" s="439"/>
      <c r="W74" s="439"/>
      <c r="X74" s="439"/>
      <c r="Y74" s="439"/>
      <c r="Z74" s="439"/>
      <c r="AA74" s="439"/>
      <c r="AB74" s="440"/>
      <c r="AC74" s="35"/>
      <c r="AD74" s="35"/>
      <c r="AE74" s="35"/>
      <c r="AF74" s="35"/>
      <c r="AG74" s="35"/>
      <c r="AH74" s="35"/>
      <c r="AI74" s="48"/>
      <c r="AJ74" s="39"/>
      <c r="AK74" s="48"/>
      <c r="AL74" s="48"/>
    </row>
    <row r="75" spans="2:38">
      <c r="B75" s="115"/>
      <c r="C75" s="41">
        <f>SUM($B$49:B75)</f>
        <v>0</v>
      </c>
      <c r="D75" s="115"/>
      <c r="E75" s="41">
        <f>SUM($D$49:D75)</f>
        <v>14</v>
      </c>
      <c r="F75" s="467" t="s">
        <v>458</v>
      </c>
      <c r="G75" s="467"/>
      <c r="H75" s="467"/>
      <c r="I75" s="467"/>
      <c r="J75" s="467"/>
      <c r="K75" s="467"/>
      <c r="L75" s="467"/>
      <c r="M75" s="467"/>
      <c r="N75" s="467"/>
      <c r="P75" s="117"/>
      <c r="Q75" s="107">
        <f>SUM($P$49:P75)</f>
        <v>0</v>
      </c>
      <c r="R75" s="117">
        <v>1</v>
      </c>
      <c r="S75" s="107">
        <f>SUM($R$49:R75)</f>
        <v>15</v>
      </c>
      <c r="T75" s="438" t="s">
        <v>481</v>
      </c>
      <c r="U75" s="439"/>
      <c r="V75" s="439"/>
      <c r="W75" s="439"/>
      <c r="X75" s="439"/>
      <c r="Y75" s="439"/>
      <c r="Z75" s="439"/>
      <c r="AA75" s="439"/>
      <c r="AB75" s="440"/>
      <c r="AC75" s="35"/>
      <c r="AD75" s="35"/>
      <c r="AE75" s="35"/>
      <c r="AF75" s="35"/>
      <c r="AG75" s="35"/>
      <c r="AH75" s="35"/>
      <c r="AI75" s="48"/>
      <c r="AJ75" s="39"/>
      <c r="AK75" s="48"/>
      <c r="AL75" s="48"/>
    </row>
    <row r="76" spans="2:38">
      <c r="B76" s="115"/>
      <c r="C76" s="41">
        <f>SUM($B$49:B76)</f>
        <v>0</v>
      </c>
      <c r="D76" s="115"/>
      <c r="E76" s="41">
        <f>SUM($D$49:D76)</f>
        <v>14</v>
      </c>
      <c r="F76" s="467" t="s">
        <v>459</v>
      </c>
      <c r="G76" s="467"/>
      <c r="H76" s="467"/>
      <c r="I76" s="467"/>
      <c r="J76" s="467"/>
      <c r="K76" s="467"/>
      <c r="L76" s="467"/>
      <c r="M76" s="467"/>
      <c r="N76" s="467"/>
      <c r="P76" s="117"/>
      <c r="Q76" s="107">
        <f>SUM($P$49:P76)</f>
        <v>0</v>
      </c>
      <c r="R76" s="117">
        <v>1</v>
      </c>
      <c r="S76" s="107">
        <f>SUM($R$49:R76)</f>
        <v>16</v>
      </c>
      <c r="T76" s="438" t="s">
        <v>482</v>
      </c>
      <c r="U76" s="439"/>
      <c r="V76" s="439"/>
      <c r="W76" s="439"/>
      <c r="X76" s="439"/>
      <c r="Y76" s="439"/>
      <c r="Z76" s="439"/>
      <c r="AA76" s="439"/>
      <c r="AB76" s="440"/>
      <c r="AC76" s="35"/>
      <c r="AD76" s="35"/>
      <c r="AE76" s="35"/>
      <c r="AF76" s="35"/>
      <c r="AG76" s="35"/>
      <c r="AH76" s="35"/>
      <c r="AI76" s="48"/>
      <c r="AJ76" s="39"/>
      <c r="AK76" s="48"/>
      <c r="AL76" s="48"/>
    </row>
    <row r="77" spans="2:38">
      <c r="B77" s="115"/>
      <c r="C77" s="41">
        <f>SUM($B$49:B77)</f>
        <v>0</v>
      </c>
      <c r="D77" s="115"/>
      <c r="E77" s="41">
        <f>SUM($D$49:D77)</f>
        <v>14</v>
      </c>
      <c r="F77" s="467" t="s">
        <v>473</v>
      </c>
      <c r="G77" s="467"/>
      <c r="H77" s="467"/>
      <c r="I77" s="467"/>
      <c r="J77" s="467"/>
      <c r="K77" s="467"/>
      <c r="L77" s="467"/>
      <c r="M77" s="467"/>
      <c r="N77" s="467"/>
      <c r="P77" s="117"/>
      <c r="Q77" s="107">
        <f>SUM($P$49:P77)</f>
        <v>0</v>
      </c>
      <c r="R77" s="117">
        <v>1</v>
      </c>
      <c r="S77" s="107">
        <f>SUM($R$49:R77)</f>
        <v>17</v>
      </c>
      <c r="T77" s="438" t="s">
        <v>483</v>
      </c>
      <c r="U77" s="439"/>
      <c r="V77" s="439"/>
      <c r="W77" s="439"/>
      <c r="X77" s="439"/>
      <c r="Y77" s="439"/>
      <c r="Z77" s="439"/>
      <c r="AA77" s="439"/>
      <c r="AB77" s="440"/>
      <c r="AC77" s="35"/>
      <c r="AD77" s="35"/>
      <c r="AE77" s="35"/>
      <c r="AF77" s="35"/>
      <c r="AG77" s="35"/>
      <c r="AH77" s="35"/>
      <c r="AI77" s="48"/>
      <c r="AJ77" s="39"/>
      <c r="AK77" s="48"/>
      <c r="AL77" s="48"/>
    </row>
    <row r="78" spans="2:38">
      <c r="B78" s="115"/>
      <c r="C78" s="41">
        <f>SUM($B$49:B78)</f>
        <v>0</v>
      </c>
      <c r="D78" s="115">
        <v>1</v>
      </c>
      <c r="E78" s="41">
        <f>SUM($D$49:D78)</f>
        <v>15</v>
      </c>
      <c r="F78" s="467" t="s">
        <v>474</v>
      </c>
      <c r="G78" s="467"/>
      <c r="H78" s="467"/>
      <c r="I78" s="467"/>
      <c r="J78" s="467"/>
      <c r="K78" s="467"/>
      <c r="L78" s="467"/>
      <c r="M78" s="467"/>
      <c r="N78" s="467"/>
      <c r="P78" s="117"/>
      <c r="Q78" s="107">
        <f>SUM($P$49:P78)</f>
        <v>0</v>
      </c>
      <c r="R78" s="117"/>
      <c r="S78" s="107">
        <f>SUM($R$49:R78)</f>
        <v>17</v>
      </c>
      <c r="T78" s="438" t="s">
        <v>484</v>
      </c>
      <c r="U78" s="439"/>
      <c r="V78" s="439"/>
      <c r="W78" s="439"/>
      <c r="X78" s="439"/>
      <c r="Y78" s="439"/>
      <c r="Z78" s="439"/>
      <c r="AA78" s="439"/>
      <c r="AB78" s="440"/>
      <c r="AC78" s="35"/>
      <c r="AD78" s="35"/>
      <c r="AE78" s="35"/>
      <c r="AF78" s="35"/>
      <c r="AG78" s="35"/>
      <c r="AH78" s="35"/>
      <c r="AI78" s="48"/>
      <c r="AJ78" s="39"/>
      <c r="AK78" s="48"/>
      <c r="AL78" s="48"/>
    </row>
    <row r="79" spans="2:38">
      <c r="B79" s="115"/>
      <c r="C79" s="41">
        <f>SUM($B$49:B79)</f>
        <v>0</v>
      </c>
      <c r="D79" s="115">
        <v>1</v>
      </c>
      <c r="E79" s="41">
        <f>SUM($D$49:D79)</f>
        <v>16</v>
      </c>
      <c r="F79" s="467" t="s">
        <v>475</v>
      </c>
      <c r="G79" s="467"/>
      <c r="H79" s="467"/>
      <c r="I79" s="467"/>
      <c r="J79" s="467"/>
      <c r="K79" s="467"/>
      <c r="L79" s="467"/>
      <c r="M79" s="467"/>
      <c r="N79" s="467"/>
      <c r="P79" s="117"/>
      <c r="Q79" s="107">
        <f>SUM($P$49:P79)</f>
        <v>0</v>
      </c>
      <c r="R79" s="117"/>
      <c r="S79" s="107">
        <f>SUM($R$49:R79)</f>
        <v>17</v>
      </c>
      <c r="T79" s="438" t="s">
        <v>496</v>
      </c>
      <c r="U79" s="439"/>
      <c r="V79" s="439"/>
      <c r="W79" s="439"/>
      <c r="X79" s="439"/>
      <c r="Y79" s="439"/>
      <c r="Z79" s="439"/>
      <c r="AA79" s="439"/>
      <c r="AB79" s="440"/>
      <c r="AC79" s="35"/>
      <c r="AD79" s="35"/>
      <c r="AE79" s="35"/>
      <c r="AF79" s="35"/>
      <c r="AG79" s="35"/>
      <c r="AH79" s="35"/>
      <c r="AI79" s="48"/>
      <c r="AJ79" s="39"/>
      <c r="AK79" s="48"/>
      <c r="AL79" s="48"/>
    </row>
    <row r="80" spans="2:38">
      <c r="B80" s="115"/>
      <c r="C80" s="41">
        <f>SUM($B$49:B80)</f>
        <v>0</v>
      </c>
      <c r="D80" s="115">
        <v>1</v>
      </c>
      <c r="E80" s="41">
        <f>SUM($D$49:D80)</f>
        <v>17</v>
      </c>
      <c r="F80" s="467" t="s">
        <v>476</v>
      </c>
      <c r="G80" s="467"/>
      <c r="H80" s="467"/>
      <c r="I80" s="467"/>
      <c r="J80" s="467"/>
      <c r="K80" s="467"/>
      <c r="L80" s="467"/>
      <c r="M80" s="467"/>
      <c r="N80" s="467"/>
      <c r="P80" s="117"/>
      <c r="Q80" s="107">
        <f>SUM($P$49:P80)</f>
        <v>0</v>
      </c>
      <c r="R80" s="117">
        <v>1</v>
      </c>
      <c r="S80" s="107">
        <f>SUM($R$49:R80)</f>
        <v>18</v>
      </c>
      <c r="T80" s="438" t="s">
        <v>497</v>
      </c>
      <c r="U80" s="439"/>
      <c r="V80" s="439"/>
      <c r="W80" s="439"/>
      <c r="X80" s="439"/>
      <c r="Y80" s="439"/>
      <c r="Z80" s="439"/>
      <c r="AA80" s="439"/>
      <c r="AB80" s="440"/>
      <c r="AC80" s="35"/>
      <c r="AD80" s="35"/>
      <c r="AE80" s="35"/>
      <c r="AF80" s="35"/>
      <c r="AG80" s="35"/>
      <c r="AH80" s="35"/>
      <c r="AI80" s="48"/>
      <c r="AJ80" s="39"/>
      <c r="AK80" s="48"/>
      <c r="AL80" s="48"/>
    </row>
    <row r="81" spans="2:38">
      <c r="B81" s="115"/>
      <c r="C81" s="41">
        <f>SUM($B$49:B81)</f>
        <v>0</v>
      </c>
      <c r="D81" s="115"/>
      <c r="E81" s="41">
        <f>SUM($D$49:D81)</f>
        <v>17</v>
      </c>
      <c r="F81" s="467" t="s">
        <v>477</v>
      </c>
      <c r="G81" s="467"/>
      <c r="H81" s="467"/>
      <c r="I81" s="467"/>
      <c r="J81" s="467"/>
      <c r="K81" s="467"/>
      <c r="L81" s="467"/>
      <c r="M81" s="467"/>
      <c r="N81" s="467"/>
      <c r="P81" s="117"/>
      <c r="Q81" s="107">
        <f>SUM($P$49:P81)</f>
        <v>0</v>
      </c>
      <c r="R81" s="117"/>
      <c r="S81" s="107">
        <f>SUM($R$49:R81)</f>
        <v>18</v>
      </c>
      <c r="T81" s="438" t="s">
        <v>498</v>
      </c>
      <c r="U81" s="439"/>
      <c r="V81" s="439"/>
      <c r="W81" s="439"/>
      <c r="X81" s="439"/>
      <c r="Y81" s="439"/>
      <c r="Z81" s="439"/>
      <c r="AA81" s="439"/>
      <c r="AB81" s="440"/>
      <c r="AC81" s="35"/>
      <c r="AD81" s="35"/>
      <c r="AE81" s="35"/>
      <c r="AF81" s="35"/>
      <c r="AG81" s="35"/>
      <c r="AH81" s="35"/>
      <c r="AI81" s="48"/>
      <c r="AJ81" s="39"/>
      <c r="AK81" s="48"/>
      <c r="AL81" s="48"/>
    </row>
    <row r="82" spans="2:38">
      <c r="B82" s="115"/>
      <c r="C82" s="41">
        <f>SUM($B$49:B82)</f>
        <v>0</v>
      </c>
      <c r="D82" s="115"/>
      <c r="E82" s="41">
        <f>SUM($D$49:D82)</f>
        <v>17</v>
      </c>
      <c r="F82" s="467" t="s">
        <v>491</v>
      </c>
      <c r="G82" s="467"/>
      <c r="H82" s="467"/>
      <c r="I82" s="467"/>
      <c r="J82" s="467"/>
      <c r="K82" s="467"/>
      <c r="L82" s="467"/>
      <c r="M82" s="467"/>
      <c r="N82" s="467"/>
      <c r="P82" s="117"/>
      <c r="Q82" s="107">
        <f>SUM($P$49:P82)</f>
        <v>0</v>
      </c>
      <c r="R82" s="117"/>
      <c r="S82" s="107">
        <f>SUM($R$49:R82)</f>
        <v>18</v>
      </c>
      <c r="T82" s="438" t="s">
        <v>516</v>
      </c>
      <c r="U82" s="439"/>
      <c r="V82" s="439"/>
      <c r="W82" s="439"/>
      <c r="X82" s="439"/>
      <c r="Y82" s="439"/>
      <c r="Z82" s="439"/>
      <c r="AA82" s="439"/>
      <c r="AB82" s="440"/>
      <c r="AC82" s="35"/>
      <c r="AD82" s="35"/>
      <c r="AE82" s="35"/>
      <c r="AF82" s="35"/>
      <c r="AG82" s="35"/>
      <c r="AH82" s="35"/>
      <c r="AI82" s="48"/>
      <c r="AJ82" s="39"/>
      <c r="AK82" s="48"/>
      <c r="AL82" s="48"/>
    </row>
    <row r="83" spans="2:38">
      <c r="B83" s="115"/>
      <c r="C83" s="41">
        <f>SUM($B$49:B83)</f>
        <v>0</v>
      </c>
      <c r="D83" s="115">
        <v>1</v>
      </c>
      <c r="E83" s="41">
        <f>SUM($D$49:D83)</f>
        <v>18</v>
      </c>
      <c r="F83" s="467" t="s">
        <v>492</v>
      </c>
      <c r="G83" s="467"/>
      <c r="H83" s="467"/>
      <c r="I83" s="467"/>
      <c r="J83" s="467"/>
      <c r="K83" s="467"/>
      <c r="L83" s="467"/>
      <c r="M83" s="467"/>
      <c r="N83" s="467"/>
      <c r="P83" s="117"/>
      <c r="Q83" s="107">
        <f>SUM($P$49:P83)</f>
        <v>0</v>
      </c>
      <c r="R83" s="117"/>
      <c r="S83" s="107">
        <f>SUM($R$49:R83)</f>
        <v>18</v>
      </c>
      <c r="T83" s="438" t="s">
        <v>517</v>
      </c>
      <c r="U83" s="439"/>
      <c r="V83" s="439"/>
      <c r="W83" s="439"/>
      <c r="X83" s="439"/>
      <c r="Y83" s="439"/>
      <c r="Z83" s="439"/>
      <c r="AA83" s="439"/>
      <c r="AB83" s="440"/>
      <c r="AC83" s="35"/>
      <c r="AD83" s="35"/>
      <c r="AE83" s="35"/>
      <c r="AF83" s="35"/>
      <c r="AG83" s="35"/>
      <c r="AH83" s="35"/>
      <c r="AI83" s="48"/>
      <c r="AJ83" s="39"/>
      <c r="AK83" s="48"/>
      <c r="AL83" s="48"/>
    </row>
    <row r="84" spans="2:38">
      <c r="B84" s="115"/>
      <c r="C84" s="41">
        <f>SUM($B$49:B84)</f>
        <v>0</v>
      </c>
      <c r="D84" s="115"/>
      <c r="E84" s="41">
        <f>SUM($D$49:D84)</f>
        <v>18</v>
      </c>
      <c r="F84" s="467" t="s">
        <v>493</v>
      </c>
      <c r="G84" s="467"/>
      <c r="H84" s="467"/>
      <c r="I84" s="467"/>
      <c r="J84" s="467"/>
      <c r="K84" s="467"/>
      <c r="L84" s="467"/>
      <c r="M84" s="467"/>
      <c r="N84" s="467"/>
      <c r="P84" s="117"/>
      <c r="Q84" s="107">
        <f>SUM($P$49:P84)</f>
        <v>0</v>
      </c>
      <c r="R84" s="117"/>
      <c r="S84" s="107">
        <f>SUM($R$49:R84)</f>
        <v>18</v>
      </c>
      <c r="T84" s="438" t="s">
        <v>518</v>
      </c>
      <c r="U84" s="439"/>
      <c r="V84" s="439"/>
      <c r="W84" s="439"/>
      <c r="X84" s="439"/>
      <c r="Y84" s="439"/>
      <c r="Z84" s="439"/>
      <c r="AA84" s="439"/>
      <c r="AB84" s="440"/>
      <c r="AC84" s="35"/>
      <c r="AD84" s="35"/>
      <c r="AE84" s="35"/>
      <c r="AF84" s="35"/>
      <c r="AG84" s="35"/>
      <c r="AH84" s="35"/>
      <c r="AI84" s="48"/>
      <c r="AJ84" s="39"/>
      <c r="AK84" s="48"/>
      <c r="AL84" s="48"/>
    </row>
    <row r="85" spans="2:38">
      <c r="B85" s="115"/>
      <c r="C85" s="41">
        <f>SUM($B$49:B85)</f>
        <v>0</v>
      </c>
      <c r="D85" s="115"/>
      <c r="E85" s="41">
        <f>SUM($D$49:D85)</f>
        <v>18</v>
      </c>
      <c r="F85" s="467" t="s">
        <v>511</v>
      </c>
      <c r="G85" s="467"/>
      <c r="H85" s="467"/>
      <c r="I85" s="467"/>
      <c r="J85" s="467"/>
      <c r="K85" s="467"/>
      <c r="L85" s="467"/>
      <c r="M85" s="467"/>
      <c r="N85" s="467"/>
      <c r="P85" s="117"/>
      <c r="Q85" s="107">
        <f>SUM($P$49:P85)</f>
        <v>0</v>
      </c>
      <c r="R85" s="117"/>
      <c r="S85" s="107">
        <f>SUM($R$49:R85)</f>
        <v>18</v>
      </c>
      <c r="T85" s="438" t="s">
        <v>519</v>
      </c>
      <c r="U85" s="439"/>
      <c r="V85" s="439"/>
      <c r="W85" s="439"/>
      <c r="X85" s="439"/>
      <c r="Y85" s="439"/>
      <c r="Z85" s="439"/>
      <c r="AA85" s="439"/>
      <c r="AB85" s="440"/>
      <c r="AC85" s="35"/>
      <c r="AD85" s="35"/>
      <c r="AE85" s="35"/>
      <c r="AF85" s="35"/>
      <c r="AG85" s="35"/>
      <c r="AH85" s="35"/>
      <c r="AI85" s="48"/>
      <c r="AJ85" s="48"/>
      <c r="AK85" s="48"/>
      <c r="AL85" s="48"/>
    </row>
    <row r="86" spans="2:38">
      <c r="B86" s="115"/>
      <c r="C86" s="41">
        <f>SUM($B$49:B86)</f>
        <v>0</v>
      </c>
      <c r="D86" s="115"/>
      <c r="E86" s="41">
        <f>SUM($D$49:D86)</f>
        <v>18</v>
      </c>
      <c r="F86" s="467" t="s">
        <v>512</v>
      </c>
      <c r="G86" s="467"/>
      <c r="H86" s="467"/>
      <c r="I86" s="467"/>
      <c r="J86" s="467"/>
      <c r="K86" s="467"/>
      <c r="L86" s="467"/>
      <c r="M86" s="467"/>
      <c r="N86" s="467"/>
      <c r="P86" s="117"/>
      <c r="Q86" s="107">
        <f>SUM($P$49:P86)</f>
        <v>0</v>
      </c>
      <c r="R86" s="117"/>
      <c r="S86" s="107">
        <f>SUM($R$49:R86)</f>
        <v>18</v>
      </c>
      <c r="T86" s="438" t="s">
        <v>520</v>
      </c>
      <c r="U86" s="439"/>
      <c r="V86" s="439"/>
      <c r="W86" s="439"/>
      <c r="X86" s="439"/>
      <c r="Y86" s="439"/>
      <c r="Z86" s="439"/>
      <c r="AA86" s="439"/>
      <c r="AB86" s="440"/>
      <c r="AC86" s="35"/>
      <c r="AD86" s="35"/>
      <c r="AE86" s="35"/>
      <c r="AF86" s="35"/>
      <c r="AG86" s="35"/>
      <c r="AH86" s="35"/>
      <c r="AI86" s="48"/>
      <c r="AJ86" s="48"/>
      <c r="AK86" s="48"/>
      <c r="AL86" s="48"/>
    </row>
    <row r="87" spans="2:38">
      <c r="B87" s="115"/>
      <c r="C87" s="41">
        <f>SUM($B$49:B87)</f>
        <v>0</v>
      </c>
      <c r="D87" s="115"/>
      <c r="E87" s="41">
        <f>SUM($D$49:D87)</f>
        <v>18</v>
      </c>
      <c r="F87" s="467" t="s">
        <v>513</v>
      </c>
      <c r="G87" s="467"/>
      <c r="H87" s="467"/>
      <c r="I87" s="467"/>
      <c r="J87" s="467"/>
      <c r="K87" s="467"/>
      <c r="L87" s="467"/>
      <c r="M87" s="467"/>
      <c r="N87" s="467"/>
      <c r="P87" s="117"/>
      <c r="Q87" s="107">
        <f>SUM($P$49:P87)</f>
        <v>0</v>
      </c>
      <c r="R87" s="117"/>
      <c r="S87" s="107">
        <f>SUM($R$49:R87)</f>
        <v>18</v>
      </c>
      <c r="T87" s="438" t="s">
        <v>531</v>
      </c>
      <c r="U87" s="439"/>
      <c r="V87" s="439"/>
      <c r="W87" s="439"/>
      <c r="X87" s="439"/>
      <c r="Y87" s="439"/>
      <c r="Z87" s="439"/>
      <c r="AA87" s="439"/>
      <c r="AB87" s="440"/>
      <c r="AC87" s="35"/>
      <c r="AD87" s="35"/>
      <c r="AE87" s="35"/>
      <c r="AF87" s="35"/>
      <c r="AG87" s="35"/>
      <c r="AH87" s="35"/>
      <c r="AI87" s="48"/>
      <c r="AJ87" s="48"/>
      <c r="AK87" s="48"/>
      <c r="AL87" s="48"/>
    </row>
    <row r="88" spans="2:38">
      <c r="B88" s="115"/>
      <c r="C88" s="41">
        <f>SUM($B$49:B88)</f>
        <v>0</v>
      </c>
      <c r="D88" s="115"/>
      <c r="E88" s="41">
        <f>SUM($D$49:D88)</f>
        <v>18</v>
      </c>
      <c r="F88" s="467" t="s">
        <v>514</v>
      </c>
      <c r="G88" s="467"/>
      <c r="H88" s="467"/>
      <c r="I88" s="467"/>
      <c r="J88" s="467"/>
      <c r="K88" s="467"/>
      <c r="L88" s="467"/>
      <c r="M88" s="467"/>
      <c r="N88" s="467"/>
      <c r="P88" s="117"/>
      <c r="Q88" s="107">
        <f>SUM($P$49:P88)</f>
        <v>0</v>
      </c>
      <c r="R88" s="117">
        <v>1</v>
      </c>
      <c r="S88" s="107">
        <f>SUM($R$49:R88)</f>
        <v>19</v>
      </c>
      <c r="T88" s="438" t="s">
        <v>532</v>
      </c>
      <c r="U88" s="439"/>
      <c r="V88" s="439"/>
      <c r="W88" s="439"/>
      <c r="X88" s="439"/>
      <c r="Y88" s="439"/>
      <c r="Z88" s="439"/>
      <c r="AA88" s="439"/>
      <c r="AB88" s="440"/>
      <c r="AC88" s="35"/>
      <c r="AD88" s="35"/>
      <c r="AE88" s="35"/>
      <c r="AF88" s="35"/>
      <c r="AG88" s="35"/>
      <c r="AH88" s="35"/>
      <c r="AI88" s="48"/>
      <c r="AJ88" s="48"/>
      <c r="AK88" s="48"/>
      <c r="AL88" s="48"/>
    </row>
    <row r="89" spans="2:38">
      <c r="B89" s="115"/>
      <c r="C89" s="41">
        <f>SUM($B$49:B89)</f>
        <v>0</v>
      </c>
      <c r="D89" s="115"/>
      <c r="E89" s="41">
        <f>SUM($D$49:D89)</f>
        <v>18</v>
      </c>
      <c r="F89" s="467" t="s">
        <v>515</v>
      </c>
      <c r="G89" s="467"/>
      <c r="H89" s="467"/>
      <c r="I89" s="467"/>
      <c r="J89" s="467"/>
      <c r="K89" s="467"/>
      <c r="L89" s="467"/>
      <c r="M89" s="467"/>
      <c r="N89" s="467"/>
      <c r="P89" s="117"/>
      <c r="Q89" s="107">
        <f>SUM($P$49:P89)</f>
        <v>0</v>
      </c>
      <c r="R89" s="117">
        <v>1</v>
      </c>
      <c r="S89" s="107">
        <f>SUM($R$49:R89)</f>
        <v>20</v>
      </c>
      <c r="T89" s="438" t="s">
        <v>533</v>
      </c>
      <c r="U89" s="439"/>
      <c r="V89" s="439"/>
      <c r="W89" s="439"/>
      <c r="X89" s="439"/>
      <c r="Y89" s="439"/>
      <c r="Z89" s="439"/>
      <c r="AA89" s="439"/>
      <c r="AB89" s="440"/>
      <c r="AC89" s="35"/>
      <c r="AD89" s="35"/>
      <c r="AE89" s="35"/>
      <c r="AF89" s="35"/>
      <c r="AG89" s="35"/>
      <c r="AH89" s="35"/>
      <c r="AI89" s="48"/>
      <c r="AJ89" s="48"/>
      <c r="AK89" s="48"/>
      <c r="AL89" s="48"/>
    </row>
    <row r="90" spans="2:38">
      <c r="B90" s="115"/>
      <c r="C90" s="41">
        <f>SUM($B$49:B90)</f>
        <v>0</v>
      </c>
      <c r="D90" s="115"/>
      <c r="E90" s="41">
        <f>SUM($D$49:D90)</f>
        <v>18</v>
      </c>
      <c r="F90" s="467" t="s">
        <v>536</v>
      </c>
      <c r="G90" s="467"/>
      <c r="H90" s="467"/>
      <c r="I90" s="467"/>
      <c r="J90" s="467"/>
      <c r="K90" s="467"/>
      <c r="L90" s="467"/>
      <c r="M90" s="467"/>
      <c r="N90" s="467"/>
      <c r="P90" s="117"/>
      <c r="Q90" s="107">
        <f>SUM($P$49:P90)</f>
        <v>0</v>
      </c>
      <c r="R90" s="117">
        <v>1</v>
      </c>
      <c r="S90" s="107">
        <f>SUM($R$49:R90)</f>
        <v>21</v>
      </c>
      <c r="T90" s="438" t="s">
        <v>534</v>
      </c>
      <c r="U90" s="439"/>
      <c r="V90" s="439"/>
      <c r="W90" s="439"/>
      <c r="X90" s="439"/>
      <c r="Y90" s="439"/>
      <c r="Z90" s="439"/>
      <c r="AA90" s="439"/>
      <c r="AB90" s="440"/>
      <c r="AC90" s="35"/>
      <c r="AD90" s="35"/>
      <c r="AE90" s="35"/>
      <c r="AF90" s="35"/>
      <c r="AG90" s="35"/>
      <c r="AH90" s="35"/>
      <c r="AI90" s="48"/>
      <c r="AJ90" s="48"/>
      <c r="AK90" s="48"/>
      <c r="AL90" s="48"/>
    </row>
    <row r="91" spans="2:38">
      <c r="B91" s="115"/>
      <c r="C91" s="41">
        <f>SUM($B$49:B91)</f>
        <v>0</v>
      </c>
      <c r="D91" s="115">
        <v>1</v>
      </c>
      <c r="E91" s="41">
        <f>SUM($D$49:D91)</f>
        <v>19</v>
      </c>
      <c r="F91" s="467" t="s">
        <v>537</v>
      </c>
      <c r="G91" s="467"/>
      <c r="H91" s="467"/>
      <c r="I91" s="467"/>
      <c r="J91" s="467"/>
      <c r="K91" s="467"/>
      <c r="L91" s="467"/>
      <c r="M91" s="467"/>
      <c r="N91" s="467"/>
      <c r="P91" s="117"/>
      <c r="Q91" s="107">
        <f>SUM($P$49:P91)</f>
        <v>0</v>
      </c>
      <c r="R91" s="117"/>
      <c r="S91" s="107">
        <f>SUM($R$49:R91)</f>
        <v>21</v>
      </c>
      <c r="T91" s="438" t="s">
        <v>535</v>
      </c>
      <c r="U91" s="439"/>
      <c r="V91" s="439"/>
      <c r="W91" s="439"/>
      <c r="X91" s="439"/>
      <c r="Y91" s="439"/>
      <c r="Z91" s="439"/>
      <c r="AA91" s="439"/>
      <c r="AB91" s="440"/>
      <c r="AC91" s="35"/>
      <c r="AD91" s="35"/>
      <c r="AE91" s="35"/>
      <c r="AF91" s="35"/>
      <c r="AG91" s="35"/>
      <c r="AH91" s="35"/>
      <c r="AI91" s="48"/>
      <c r="AJ91" s="48"/>
      <c r="AK91" s="48"/>
      <c r="AL91" s="48"/>
    </row>
    <row r="92" spans="2:38">
      <c r="B92" s="115"/>
      <c r="C92" s="41">
        <f>SUM($B$49:B92)</f>
        <v>0</v>
      </c>
      <c r="D92" s="115">
        <v>1</v>
      </c>
      <c r="E92" s="41">
        <f>SUM($D$49:D92)</f>
        <v>20</v>
      </c>
      <c r="F92" s="467" t="s">
        <v>538</v>
      </c>
      <c r="G92" s="467"/>
      <c r="H92" s="467"/>
      <c r="I92" s="467"/>
      <c r="J92" s="467"/>
      <c r="K92" s="467"/>
      <c r="L92" s="467"/>
      <c r="M92" s="467"/>
      <c r="N92" s="467"/>
      <c r="P92" s="117"/>
      <c r="Q92" s="107">
        <f>SUM($P$49:P92)</f>
        <v>0</v>
      </c>
      <c r="R92" s="117"/>
      <c r="S92" s="107">
        <f>SUM($R$49:R92)</f>
        <v>21</v>
      </c>
      <c r="T92" s="438"/>
      <c r="U92" s="439"/>
      <c r="V92" s="439"/>
      <c r="W92" s="439"/>
      <c r="X92" s="439"/>
      <c r="Y92" s="439"/>
      <c r="Z92" s="439"/>
      <c r="AA92" s="439"/>
      <c r="AB92" s="440"/>
      <c r="AC92" s="35"/>
      <c r="AD92" s="35"/>
      <c r="AE92" s="35"/>
      <c r="AF92" s="35"/>
      <c r="AG92" s="35"/>
      <c r="AH92" s="35"/>
    </row>
    <row r="93" spans="2:38">
      <c r="B93" s="115"/>
      <c r="C93" s="41">
        <f>SUM($B$49:B93)</f>
        <v>0</v>
      </c>
      <c r="D93" s="115">
        <v>1</v>
      </c>
      <c r="E93" s="41">
        <f>SUM($D$49:D93)</f>
        <v>21</v>
      </c>
      <c r="F93" s="467" t="s">
        <v>539</v>
      </c>
      <c r="G93" s="467"/>
      <c r="H93" s="467"/>
      <c r="I93" s="467"/>
      <c r="J93" s="467"/>
      <c r="K93" s="467"/>
      <c r="L93" s="467"/>
      <c r="M93" s="467"/>
      <c r="N93" s="467"/>
      <c r="P93" s="117"/>
      <c r="Q93" s="107">
        <f>SUM($P$49:P93)</f>
        <v>0</v>
      </c>
      <c r="R93" s="117"/>
      <c r="S93" s="107">
        <f>SUM($R$49:R93)</f>
        <v>21</v>
      </c>
      <c r="T93" s="438"/>
      <c r="U93" s="439"/>
      <c r="V93" s="439"/>
      <c r="W93" s="439"/>
      <c r="X93" s="439"/>
      <c r="Y93" s="439"/>
      <c r="Z93" s="439"/>
      <c r="AA93" s="439"/>
      <c r="AB93" s="440"/>
      <c r="AC93" s="35"/>
      <c r="AD93" s="35"/>
      <c r="AE93" s="35"/>
      <c r="AF93" s="35"/>
      <c r="AG93" s="35"/>
      <c r="AH93" s="35"/>
    </row>
    <row r="94" spans="2:38">
      <c r="B94" s="115"/>
      <c r="C94" s="41">
        <f>SUM($B$49:B94)</f>
        <v>0</v>
      </c>
      <c r="D94" s="115"/>
      <c r="E94" s="41">
        <f>SUM($D$49:D94)</f>
        <v>21</v>
      </c>
      <c r="F94" s="467" t="s">
        <v>540</v>
      </c>
      <c r="G94" s="467"/>
      <c r="H94" s="467"/>
      <c r="I94" s="467"/>
      <c r="J94" s="467"/>
      <c r="K94" s="467"/>
      <c r="L94" s="467"/>
      <c r="M94" s="467"/>
      <c r="N94" s="467"/>
      <c r="P94" s="117"/>
      <c r="Q94" s="107">
        <f>SUM($P$49:P94)</f>
        <v>0</v>
      </c>
      <c r="R94" s="117"/>
      <c r="S94" s="107">
        <f>SUM($R$49:R94)</f>
        <v>21</v>
      </c>
      <c r="T94" s="438"/>
      <c r="U94" s="439"/>
      <c r="V94" s="439"/>
      <c r="W94" s="439"/>
      <c r="X94" s="439"/>
      <c r="Y94" s="439"/>
      <c r="Z94" s="439"/>
      <c r="AA94" s="439"/>
      <c r="AB94" s="440"/>
      <c r="AC94" s="35"/>
      <c r="AD94" s="35"/>
      <c r="AE94" s="35"/>
      <c r="AF94" s="35"/>
      <c r="AG94" s="35"/>
      <c r="AH94" s="35"/>
    </row>
    <row r="95" spans="2:38">
      <c r="B95" s="115"/>
      <c r="C95" s="41">
        <f>SUM($B$49:B95)</f>
        <v>0</v>
      </c>
      <c r="D95" s="115"/>
      <c r="E95" s="41">
        <f>SUM($D$49:D95)</f>
        <v>21</v>
      </c>
      <c r="F95" s="467"/>
      <c r="G95" s="467"/>
      <c r="H95" s="467"/>
      <c r="I95" s="467"/>
      <c r="J95" s="467"/>
      <c r="K95" s="467"/>
      <c r="L95" s="467"/>
      <c r="M95" s="467"/>
      <c r="N95" s="467"/>
      <c r="P95" s="117"/>
      <c r="Q95" s="107">
        <f>SUM($P$49:P95)</f>
        <v>0</v>
      </c>
      <c r="R95" s="117"/>
      <c r="S95" s="107">
        <f>SUM($R$49:R95)</f>
        <v>21</v>
      </c>
      <c r="T95" s="438"/>
      <c r="U95" s="439"/>
      <c r="V95" s="439"/>
      <c r="W95" s="439"/>
      <c r="X95" s="439"/>
      <c r="Y95" s="439"/>
      <c r="Z95" s="439"/>
      <c r="AA95" s="439"/>
      <c r="AB95" s="440"/>
      <c r="AC95" s="35"/>
      <c r="AD95" s="35"/>
      <c r="AE95" s="35"/>
      <c r="AF95" s="35"/>
      <c r="AG95" s="35"/>
      <c r="AH95" s="35"/>
    </row>
    <row r="96" spans="2:38">
      <c r="B96" s="115"/>
      <c r="C96" s="41">
        <f>SUM($B$49:B96)</f>
        <v>0</v>
      </c>
      <c r="D96" s="115"/>
      <c r="E96" s="41">
        <f>SUM($D$49:D96)</f>
        <v>21</v>
      </c>
      <c r="F96" s="467"/>
      <c r="G96" s="467"/>
      <c r="H96" s="467"/>
      <c r="I96" s="467"/>
      <c r="J96" s="467"/>
      <c r="K96" s="467"/>
      <c r="L96" s="467"/>
      <c r="M96" s="467"/>
      <c r="N96" s="467"/>
      <c r="P96" s="117"/>
      <c r="Q96" s="107">
        <f>SUM($P$49:P96)</f>
        <v>0</v>
      </c>
      <c r="R96" s="117"/>
      <c r="S96" s="107">
        <f>SUM($R$49:R96)</f>
        <v>21</v>
      </c>
      <c r="T96" s="438"/>
      <c r="U96" s="439"/>
      <c r="V96" s="439"/>
      <c r="W96" s="439"/>
      <c r="X96" s="439"/>
      <c r="Y96" s="439"/>
      <c r="Z96" s="439"/>
      <c r="AA96" s="439"/>
      <c r="AB96" s="440"/>
      <c r="AC96" s="35"/>
      <c r="AD96" s="35"/>
      <c r="AE96" s="35"/>
      <c r="AF96" s="35"/>
      <c r="AG96" s="35"/>
      <c r="AH96" s="35"/>
    </row>
    <row r="97" spans="2:36" ht="16.8" thickBot="1">
      <c r="AJ97" s="35"/>
    </row>
    <row r="98" spans="2:36" ht="16.8" thickTop="1">
      <c r="B98" s="455" t="s">
        <v>280</v>
      </c>
      <c r="C98" s="456"/>
      <c r="D98" s="456" t="s">
        <v>281</v>
      </c>
      <c r="E98" s="456"/>
      <c r="F98" s="456" t="s">
        <v>282</v>
      </c>
      <c r="G98" s="456"/>
      <c r="H98" s="447" t="s">
        <v>283</v>
      </c>
      <c r="I98" s="447"/>
      <c r="J98" s="447"/>
      <c r="K98" s="447"/>
      <c r="L98" s="447"/>
      <c r="M98" s="447"/>
      <c r="N98" s="447"/>
      <c r="O98" s="447"/>
      <c r="P98" s="447"/>
      <c r="Q98" s="448"/>
      <c r="R98" s="51"/>
      <c r="S98" s="459" t="s">
        <v>280</v>
      </c>
      <c r="T98" s="460"/>
      <c r="U98" s="460" t="s">
        <v>281</v>
      </c>
      <c r="V98" s="460"/>
      <c r="W98" s="460" t="s">
        <v>282</v>
      </c>
      <c r="X98" s="460"/>
      <c r="Y98" s="463" t="s">
        <v>284</v>
      </c>
      <c r="Z98" s="463"/>
      <c r="AA98" s="463"/>
      <c r="AB98" s="463"/>
      <c r="AC98" s="463"/>
      <c r="AD98" s="463"/>
      <c r="AE98" s="463"/>
      <c r="AF98" s="463"/>
      <c r="AG98" s="463"/>
      <c r="AH98" s="464"/>
    </row>
    <row r="99" spans="2:36" ht="16.8" thickBot="1">
      <c r="B99" s="457"/>
      <c r="C99" s="458"/>
      <c r="D99" s="458"/>
      <c r="E99" s="458"/>
      <c r="F99" s="458"/>
      <c r="G99" s="458"/>
      <c r="H99" s="449"/>
      <c r="I99" s="449"/>
      <c r="J99" s="449"/>
      <c r="K99" s="449"/>
      <c r="L99" s="449"/>
      <c r="M99" s="449"/>
      <c r="N99" s="449"/>
      <c r="O99" s="449"/>
      <c r="P99" s="449"/>
      <c r="Q99" s="450"/>
      <c r="R99" s="51"/>
      <c r="S99" s="461"/>
      <c r="T99" s="462"/>
      <c r="U99" s="462"/>
      <c r="V99" s="462"/>
      <c r="W99" s="462"/>
      <c r="X99" s="462"/>
      <c r="Y99" s="465"/>
      <c r="Z99" s="465"/>
      <c r="AA99" s="465"/>
      <c r="AB99" s="465"/>
      <c r="AC99" s="465"/>
      <c r="AD99" s="465"/>
      <c r="AE99" s="465"/>
      <c r="AF99" s="465"/>
      <c r="AG99" s="465"/>
      <c r="AH99" s="466"/>
    </row>
    <row r="100" spans="2:36" ht="16.8" thickTop="1">
      <c r="B100" s="143"/>
      <c r="C100" s="49">
        <f>SUM(B$100:B100)</f>
        <v>0</v>
      </c>
      <c r="D100" s="143"/>
      <c r="E100" s="49">
        <f>SUM(D$100:D100)</f>
        <v>0</v>
      </c>
      <c r="F100" s="143"/>
      <c r="G100" s="49">
        <f>SUM(F$100:F100)</f>
        <v>0</v>
      </c>
      <c r="H100" s="441" t="s">
        <v>363</v>
      </c>
      <c r="I100" s="442"/>
      <c r="J100" s="442"/>
      <c r="K100" s="442"/>
      <c r="L100" s="442"/>
      <c r="M100" s="442"/>
      <c r="N100" s="442"/>
      <c r="O100" s="442"/>
      <c r="P100" s="442"/>
      <c r="Q100" s="443"/>
      <c r="S100" s="116"/>
      <c r="T100" s="106">
        <f>SUM(S$100:S100)</f>
        <v>0</v>
      </c>
      <c r="U100" s="116"/>
      <c r="V100" s="106">
        <f>SUM(U$100:U100)</f>
        <v>0</v>
      </c>
      <c r="W100" s="116"/>
      <c r="X100" s="106">
        <f>SUM(W$100:W100)</f>
        <v>0</v>
      </c>
      <c r="Y100" s="444" t="s">
        <v>375</v>
      </c>
      <c r="Z100" s="445"/>
      <c r="AA100" s="445"/>
      <c r="AB100" s="445"/>
      <c r="AC100" s="445"/>
      <c r="AD100" s="445"/>
      <c r="AE100" s="445"/>
      <c r="AF100" s="445"/>
      <c r="AG100" s="445"/>
      <c r="AH100" s="446"/>
    </row>
    <row r="101" spans="2:36">
      <c r="B101" s="115"/>
      <c r="C101" s="49">
        <f>SUM(B$100:B101)</f>
        <v>0</v>
      </c>
      <c r="D101" s="115"/>
      <c r="E101" s="41">
        <f>SUM(D$100:D101)</f>
        <v>0</v>
      </c>
      <c r="F101" s="115"/>
      <c r="G101" s="41">
        <f>SUM(F$100:F101)</f>
        <v>0</v>
      </c>
      <c r="H101" s="435" t="s">
        <v>364</v>
      </c>
      <c r="I101" s="436"/>
      <c r="J101" s="436"/>
      <c r="K101" s="436"/>
      <c r="L101" s="436"/>
      <c r="M101" s="436"/>
      <c r="N101" s="436"/>
      <c r="O101" s="436"/>
      <c r="P101" s="436"/>
      <c r="Q101" s="437"/>
      <c r="S101" s="117"/>
      <c r="T101" s="107">
        <f>SUM(S$100:S101)</f>
        <v>0</v>
      </c>
      <c r="U101" s="117"/>
      <c r="V101" s="107">
        <f>SUM(U$100:U101)</f>
        <v>0</v>
      </c>
      <c r="W101" s="117"/>
      <c r="X101" s="107">
        <f>SUM(W$100:W101)</f>
        <v>0</v>
      </c>
      <c r="Y101" s="438" t="s">
        <v>376</v>
      </c>
      <c r="Z101" s="439"/>
      <c r="AA101" s="439"/>
      <c r="AB101" s="439"/>
      <c r="AC101" s="439"/>
      <c r="AD101" s="439"/>
      <c r="AE101" s="439"/>
      <c r="AF101" s="439"/>
      <c r="AG101" s="439"/>
      <c r="AH101" s="440"/>
    </row>
    <row r="102" spans="2:36">
      <c r="B102" s="115"/>
      <c r="C102" s="49">
        <f>SUM(B$100:B102)</f>
        <v>0</v>
      </c>
      <c r="D102" s="115"/>
      <c r="E102" s="41">
        <f>SUM(D$100:D102)</f>
        <v>0</v>
      </c>
      <c r="F102" s="115"/>
      <c r="G102" s="41">
        <f>SUM(F$100:F102)</f>
        <v>0</v>
      </c>
      <c r="H102" s="435" t="s">
        <v>365</v>
      </c>
      <c r="I102" s="436"/>
      <c r="J102" s="436"/>
      <c r="K102" s="436"/>
      <c r="L102" s="436"/>
      <c r="M102" s="436"/>
      <c r="N102" s="436"/>
      <c r="O102" s="436"/>
      <c r="P102" s="436"/>
      <c r="Q102" s="437"/>
      <c r="S102" s="117"/>
      <c r="T102" s="107">
        <f>SUM(S$100:S102)</f>
        <v>0</v>
      </c>
      <c r="U102" s="117"/>
      <c r="V102" s="107">
        <f>SUM(U$100:U102)</f>
        <v>0</v>
      </c>
      <c r="W102" s="117"/>
      <c r="X102" s="107">
        <f>SUM(W$100:W102)</f>
        <v>0</v>
      </c>
      <c r="Y102" s="438" t="s">
        <v>377</v>
      </c>
      <c r="Z102" s="439"/>
      <c r="AA102" s="439"/>
      <c r="AB102" s="439"/>
      <c r="AC102" s="439"/>
      <c r="AD102" s="439"/>
      <c r="AE102" s="439"/>
      <c r="AF102" s="439"/>
      <c r="AG102" s="439"/>
      <c r="AH102" s="440"/>
    </row>
    <row r="103" spans="2:36">
      <c r="B103" s="115"/>
      <c r="C103" s="49">
        <f>SUM(B$100:B103)</f>
        <v>0</v>
      </c>
      <c r="D103" s="115"/>
      <c r="E103" s="41">
        <f>SUM(D$100:D103)</f>
        <v>0</v>
      </c>
      <c r="F103" s="115"/>
      <c r="G103" s="41">
        <f>SUM(F$100:F103)</f>
        <v>0</v>
      </c>
      <c r="H103" s="435" t="s">
        <v>366</v>
      </c>
      <c r="I103" s="436"/>
      <c r="J103" s="436"/>
      <c r="K103" s="436"/>
      <c r="L103" s="436"/>
      <c r="M103" s="436"/>
      <c r="N103" s="436"/>
      <c r="O103" s="436"/>
      <c r="P103" s="436"/>
      <c r="Q103" s="437"/>
      <c r="S103" s="117"/>
      <c r="T103" s="107">
        <f>SUM(S$100:S103)</f>
        <v>0</v>
      </c>
      <c r="U103" s="117"/>
      <c r="V103" s="107">
        <f>SUM(U$100:U103)</f>
        <v>0</v>
      </c>
      <c r="W103" s="117"/>
      <c r="X103" s="107">
        <f>SUM(W$100:W103)</f>
        <v>0</v>
      </c>
      <c r="Y103" s="438" t="s">
        <v>378</v>
      </c>
      <c r="Z103" s="439"/>
      <c r="AA103" s="439"/>
      <c r="AB103" s="439"/>
      <c r="AC103" s="439"/>
      <c r="AD103" s="439"/>
      <c r="AE103" s="439"/>
      <c r="AF103" s="439"/>
      <c r="AG103" s="439"/>
      <c r="AH103" s="440"/>
    </row>
    <row r="104" spans="2:36">
      <c r="B104" s="115"/>
      <c r="C104" s="49">
        <f>SUM(B$100:B104)</f>
        <v>0</v>
      </c>
      <c r="D104" s="115"/>
      <c r="E104" s="41">
        <f>SUM(D$100:D104)</f>
        <v>0</v>
      </c>
      <c r="F104" s="115"/>
      <c r="G104" s="41">
        <f>SUM(F$100:F104)</f>
        <v>0</v>
      </c>
      <c r="H104" s="435" t="s">
        <v>367</v>
      </c>
      <c r="I104" s="436"/>
      <c r="J104" s="436"/>
      <c r="K104" s="436"/>
      <c r="L104" s="436"/>
      <c r="M104" s="436"/>
      <c r="N104" s="436"/>
      <c r="O104" s="436"/>
      <c r="P104" s="436"/>
      <c r="Q104" s="437"/>
      <c r="S104" s="117"/>
      <c r="T104" s="107">
        <f>SUM(S$100:S104)</f>
        <v>0</v>
      </c>
      <c r="U104" s="117"/>
      <c r="V104" s="107">
        <f>SUM(U$100:U104)</f>
        <v>0</v>
      </c>
      <c r="W104" s="117"/>
      <c r="X104" s="107">
        <f>SUM(W$100:W104)</f>
        <v>0</v>
      </c>
      <c r="Y104" s="438" t="s">
        <v>379</v>
      </c>
      <c r="Z104" s="439"/>
      <c r="AA104" s="439"/>
      <c r="AB104" s="439"/>
      <c r="AC104" s="439"/>
      <c r="AD104" s="439"/>
      <c r="AE104" s="439"/>
      <c r="AF104" s="439"/>
      <c r="AG104" s="439"/>
      <c r="AH104" s="440"/>
    </row>
    <row r="105" spans="2:36">
      <c r="B105" s="115"/>
      <c r="C105" s="49">
        <f>SUM(B$100:B105)</f>
        <v>0</v>
      </c>
      <c r="D105" s="115"/>
      <c r="E105" s="41">
        <f>SUM(D$100:D105)</f>
        <v>0</v>
      </c>
      <c r="F105" s="115"/>
      <c r="G105" s="41">
        <f>SUM(F$100:F105)</f>
        <v>0</v>
      </c>
      <c r="H105" s="435" t="s">
        <v>368</v>
      </c>
      <c r="I105" s="436"/>
      <c r="J105" s="436"/>
      <c r="K105" s="436"/>
      <c r="L105" s="436"/>
      <c r="M105" s="436"/>
      <c r="N105" s="436"/>
      <c r="O105" s="436"/>
      <c r="P105" s="436"/>
      <c r="Q105" s="437"/>
      <c r="S105" s="117"/>
      <c r="T105" s="107">
        <f>SUM(S$100:S105)</f>
        <v>0</v>
      </c>
      <c r="U105" s="117"/>
      <c r="V105" s="107">
        <f>SUM(U$100:U105)</f>
        <v>0</v>
      </c>
      <c r="W105" s="117"/>
      <c r="X105" s="107">
        <f>SUM(W$100:W105)</f>
        <v>0</v>
      </c>
      <c r="Y105" s="438" t="s">
        <v>380</v>
      </c>
      <c r="Z105" s="439"/>
      <c r="AA105" s="439"/>
      <c r="AB105" s="439"/>
      <c r="AC105" s="439"/>
      <c r="AD105" s="439"/>
      <c r="AE105" s="439"/>
      <c r="AF105" s="439"/>
      <c r="AG105" s="439"/>
      <c r="AH105" s="440"/>
    </row>
    <row r="106" spans="2:36">
      <c r="B106" s="115"/>
      <c r="C106" s="49">
        <f>SUM(B$100:B106)</f>
        <v>0</v>
      </c>
      <c r="D106" s="115"/>
      <c r="E106" s="41">
        <f>SUM(D$100:D106)</f>
        <v>0</v>
      </c>
      <c r="F106" s="115"/>
      <c r="G106" s="41">
        <f>SUM(F$100:F106)</f>
        <v>0</v>
      </c>
      <c r="H106" s="435" t="s">
        <v>387</v>
      </c>
      <c r="I106" s="436"/>
      <c r="J106" s="436"/>
      <c r="K106" s="436"/>
      <c r="L106" s="436"/>
      <c r="M106" s="436"/>
      <c r="N106" s="436"/>
      <c r="O106" s="436"/>
      <c r="P106" s="436"/>
      <c r="Q106" s="437"/>
      <c r="S106" s="117"/>
      <c r="T106" s="107">
        <f>SUM(S$100:S106)</f>
        <v>0</v>
      </c>
      <c r="U106" s="117"/>
      <c r="V106" s="107">
        <f>SUM(U$100:U106)</f>
        <v>0</v>
      </c>
      <c r="W106" s="117"/>
      <c r="X106" s="107">
        <f>SUM(W$100:W106)</f>
        <v>0</v>
      </c>
      <c r="Y106" s="438" t="s">
        <v>389</v>
      </c>
      <c r="Z106" s="439"/>
      <c r="AA106" s="439"/>
      <c r="AB106" s="439"/>
      <c r="AC106" s="439"/>
      <c r="AD106" s="439"/>
      <c r="AE106" s="439"/>
      <c r="AF106" s="439"/>
      <c r="AG106" s="439"/>
      <c r="AH106" s="440"/>
    </row>
    <row r="107" spans="2:36">
      <c r="B107" s="115"/>
      <c r="C107" s="49">
        <f>SUM(B$100:B107)</f>
        <v>0</v>
      </c>
      <c r="D107" s="115"/>
      <c r="E107" s="41">
        <f>SUM(D$100:D107)</f>
        <v>0</v>
      </c>
      <c r="F107" s="115"/>
      <c r="G107" s="41">
        <f>SUM(F$100:F107)</f>
        <v>0</v>
      </c>
      <c r="H107" s="435" t="s">
        <v>388</v>
      </c>
      <c r="I107" s="436"/>
      <c r="J107" s="436"/>
      <c r="K107" s="436"/>
      <c r="L107" s="436"/>
      <c r="M107" s="436"/>
      <c r="N107" s="436"/>
      <c r="O107" s="436"/>
      <c r="P107" s="436"/>
      <c r="Q107" s="437"/>
      <c r="S107" s="117"/>
      <c r="T107" s="107">
        <f>SUM(S$100:S107)</f>
        <v>0</v>
      </c>
      <c r="U107" s="117"/>
      <c r="V107" s="107">
        <f>SUM(U$100:U107)</f>
        <v>0</v>
      </c>
      <c r="W107" s="117"/>
      <c r="X107" s="107">
        <f>SUM(W$100:W107)</f>
        <v>0</v>
      </c>
      <c r="Y107" s="438" t="s">
        <v>390</v>
      </c>
      <c r="Z107" s="439"/>
      <c r="AA107" s="439"/>
      <c r="AB107" s="439"/>
      <c r="AC107" s="439"/>
      <c r="AD107" s="439"/>
      <c r="AE107" s="439"/>
      <c r="AF107" s="439"/>
      <c r="AG107" s="439"/>
      <c r="AH107" s="440"/>
    </row>
    <row r="108" spans="2:36">
      <c r="B108" s="115"/>
      <c r="C108" s="49">
        <f>SUM(B$100:B108)</f>
        <v>0</v>
      </c>
      <c r="D108" s="115"/>
      <c r="E108" s="41">
        <f>SUM(D$100:D108)</f>
        <v>0</v>
      </c>
      <c r="F108" s="115"/>
      <c r="G108" s="41">
        <f>SUM(F$100:F108)</f>
        <v>0</v>
      </c>
      <c r="H108" s="435" t="s">
        <v>391</v>
      </c>
      <c r="I108" s="436"/>
      <c r="J108" s="436"/>
      <c r="K108" s="436"/>
      <c r="L108" s="436"/>
      <c r="M108" s="436"/>
      <c r="N108" s="436"/>
      <c r="O108" s="436"/>
      <c r="P108" s="436"/>
      <c r="Q108" s="437"/>
      <c r="S108" s="117"/>
      <c r="T108" s="107">
        <f>SUM(S$100:S108)</f>
        <v>0</v>
      </c>
      <c r="U108" s="117"/>
      <c r="V108" s="107">
        <f>SUM(U$100:U108)</f>
        <v>0</v>
      </c>
      <c r="W108" s="117"/>
      <c r="X108" s="107">
        <f>SUM(W$100:W108)</f>
        <v>0</v>
      </c>
      <c r="Y108" s="438" t="s">
        <v>392</v>
      </c>
      <c r="Z108" s="439"/>
      <c r="AA108" s="439"/>
      <c r="AB108" s="439"/>
      <c r="AC108" s="439"/>
      <c r="AD108" s="439"/>
      <c r="AE108" s="439"/>
      <c r="AF108" s="439"/>
      <c r="AG108" s="439"/>
      <c r="AH108" s="440"/>
    </row>
    <row r="109" spans="2:36">
      <c r="B109" s="115"/>
      <c r="C109" s="49">
        <f>SUM(B$100:B109)</f>
        <v>0</v>
      </c>
      <c r="D109" s="115"/>
      <c r="E109" s="41">
        <f>SUM(D$100:D109)</f>
        <v>0</v>
      </c>
      <c r="F109" s="115"/>
      <c r="G109" s="41">
        <f>SUM(F$100:F109)</f>
        <v>0</v>
      </c>
      <c r="H109" s="435" t="s">
        <v>393</v>
      </c>
      <c r="I109" s="436"/>
      <c r="J109" s="436"/>
      <c r="K109" s="436"/>
      <c r="L109" s="436"/>
      <c r="M109" s="436"/>
      <c r="N109" s="436"/>
      <c r="O109" s="436"/>
      <c r="P109" s="436"/>
      <c r="Q109" s="437"/>
      <c r="S109" s="117"/>
      <c r="T109" s="107">
        <f>SUM(S$100:S109)</f>
        <v>0</v>
      </c>
      <c r="U109" s="117"/>
      <c r="V109" s="107">
        <f>SUM(U$100:U109)</f>
        <v>0</v>
      </c>
      <c r="W109" s="117"/>
      <c r="X109" s="107">
        <f>SUM(W$100:W109)</f>
        <v>0</v>
      </c>
      <c r="Y109" s="438" t="s">
        <v>395</v>
      </c>
      <c r="Z109" s="439"/>
      <c r="AA109" s="439"/>
      <c r="AB109" s="439"/>
      <c r="AC109" s="439"/>
      <c r="AD109" s="439"/>
      <c r="AE109" s="439"/>
      <c r="AF109" s="439"/>
      <c r="AG109" s="439"/>
      <c r="AH109" s="440"/>
    </row>
    <row r="110" spans="2:36">
      <c r="B110" s="115"/>
      <c r="C110" s="49">
        <f>SUM(B$100:B110)</f>
        <v>0</v>
      </c>
      <c r="D110" s="115"/>
      <c r="E110" s="41">
        <f>SUM(D$100:D110)</f>
        <v>0</v>
      </c>
      <c r="F110" s="115"/>
      <c r="G110" s="41">
        <f>SUM(F$100:F110)</f>
        <v>0</v>
      </c>
      <c r="H110" s="435" t="s">
        <v>394</v>
      </c>
      <c r="I110" s="436"/>
      <c r="J110" s="436"/>
      <c r="K110" s="436"/>
      <c r="L110" s="436"/>
      <c r="M110" s="436"/>
      <c r="N110" s="436"/>
      <c r="O110" s="436"/>
      <c r="P110" s="436"/>
      <c r="Q110" s="437"/>
      <c r="S110" s="117"/>
      <c r="T110" s="107">
        <f>SUM(S$100:S110)</f>
        <v>0</v>
      </c>
      <c r="U110" s="117"/>
      <c r="V110" s="107">
        <f>SUM(U$100:U110)</f>
        <v>0</v>
      </c>
      <c r="W110" s="117"/>
      <c r="X110" s="107">
        <f>SUM(W$100:W110)</f>
        <v>0</v>
      </c>
      <c r="Y110" s="438" t="s">
        <v>396</v>
      </c>
      <c r="Z110" s="439"/>
      <c r="AA110" s="439"/>
      <c r="AB110" s="439"/>
      <c r="AC110" s="439"/>
      <c r="AD110" s="439"/>
      <c r="AE110" s="439"/>
      <c r="AF110" s="439"/>
      <c r="AG110" s="439"/>
      <c r="AH110" s="440"/>
    </row>
    <row r="111" spans="2:36">
      <c r="B111" s="115"/>
      <c r="C111" s="49">
        <f>SUM(B$100:B111)</f>
        <v>0</v>
      </c>
      <c r="D111" s="115"/>
      <c r="E111" s="41">
        <f>SUM(D$100:D111)</f>
        <v>0</v>
      </c>
      <c r="F111" s="115"/>
      <c r="G111" s="41">
        <f>SUM(F$100:F111)</f>
        <v>0</v>
      </c>
      <c r="H111" s="435" t="s">
        <v>397</v>
      </c>
      <c r="I111" s="436"/>
      <c r="J111" s="436"/>
      <c r="K111" s="436"/>
      <c r="L111" s="436"/>
      <c r="M111" s="436"/>
      <c r="N111" s="436"/>
      <c r="O111" s="436"/>
      <c r="P111" s="436"/>
      <c r="Q111" s="437"/>
      <c r="S111" s="117"/>
      <c r="T111" s="107">
        <f>SUM(S$100:S111)</f>
        <v>0</v>
      </c>
      <c r="U111" s="117"/>
      <c r="V111" s="107">
        <f>SUM(U$100:U111)</f>
        <v>0</v>
      </c>
      <c r="W111" s="117"/>
      <c r="X111" s="107">
        <f>SUM(W$100:W111)</f>
        <v>0</v>
      </c>
      <c r="Y111" s="438" t="s">
        <v>403</v>
      </c>
      <c r="Z111" s="439"/>
      <c r="AA111" s="439"/>
      <c r="AB111" s="439"/>
      <c r="AC111" s="439"/>
      <c r="AD111" s="439"/>
      <c r="AE111" s="439"/>
      <c r="AF111" s="439"/>
      <c r="AG111" s="439"/>
      <c r="AH111" s="440"/>
    </row>
    <row r="112" spans="2:36">
      <c r="B112" s="115"/>
      <c r="C112" s="49">
        <f>SUM(B$100:B112)</f>
        <v>0</v>
      </c>
      <c r="D112" s="115"/>
      <c r="E112" s="41">
        <f>SUM(D$100:D112)</f>
        <v>0</v>
      </c>
      <c r="F112" s="115"/>
      <c r="G112" s="41">
        <f>SUM(F$100:F112)</f>
        <v>0</v>
      </c>
      <c r="H112" s="435" t="s">
        <v>398</v>
      </c>
      <c r="I112" s="436"/>
      <c r="J112" s="436"/>
      <c r="K112" s="436"/>
      <c r="L112" s="436"/>
      <c r="M112" s="436"/>
      <c r="N112" s="436"/>
      <c r="O112" s="436"/>
      <c r="P112" s="436"/>
      <c r="Q112" s="437"/>
      <c r="S112" s="117"/>
      <c r="T112" s="107">
        <f>SUM(S$100:S112)</f>
        <v>0</v>
      </c>
      <c r="U112" s="117"/>
      <c r="V112" s="107">
        <f>SUM(U$100:U112)</f>
        <v>0</v>
      </c>
      <c r="W112" s="117"/>
      <c r="X112" s="107">
        <f>SUM(W$100:W112)</f>
        <v>0</v>
      </c>
      <c r="Y112" s="438" t="s">
        <v>404</v>
      </c>
      <c r="Z112" s="439"/>
      <c r="AA112" s="439"/>
      <c r="AB112" s="439"/>
      <c r="AC112" s="439"/>
      <c r="AD112" s="439"/>
      <c r="AE112" s="439"/>
      <c r="AF112" s="439"/>
      <c r="AG112" s="439"/>
      <c r="AH112" s="440"/>
    </row>
    <row r="113" spans="2:34">
      <c r="B113" s="115"/>
      <c r="C113" s="49">
        <f>SUM(B$100:B113)</f>
        <v>0</v>
      </c>
      <c r="D113" s="115"/>
      <c r="E113" s="41">
        <f>SUM(D$100:D113)</f>
        <v>0</v>
      </c>
      <c r="F113" s="115"/>
      <c r="G113" s="41">
        <f>SUM(F$100:F113)</f>
        <v>0</v>
      </c>
      <c r="H113" s="435" t="s">
        <v>411</v>
      </c>
      <c r="I113" s="436"/>
      <c r="J113" s="436"/>
      <c r="K113" s="436"/>
      <c r="L113" s="436"/>
      <c r="M113" s="436"/>
      <c r="N113" s="436"/>
      <c r="O113" s="436"/>
      <c r="P113" s="436"/>
      <c r="Q113" s="437"/>
      <c r="S113" s="117"/>
      <c r="T113" s="107">
        <f>SUM(S$100:S113)</f>
        <v>0</v>
      </c>
      <c r="U113" s="117"/>
      <c r="V113" s="107">
        <f>SUM(U$100:U113)</f>
        <v>0</v>
      </c>
      <c r="W113" s="117"/>
      <c r="X113" s="107">
        <f>SUM(W$100:W113)</f>
        <v>0</v>
      </c>
      <c r="Y113" s="438" t="s">
        <v>412</v>
      </c>
      <c r="Z113" s="439"/>
      <c r="AA113" s="439"/>
      <c r="AB113" s="439"/>
      <c r="AC113" s="439"/>
      <c r="AD113" s="439"/>
      <c r="AE113" s="439"/>
      <c r="AF113" s="439"/>
      <c r="AG113" s="439"/>
      <c r="AH113" s="440"/>
    </row>
    <row r="114" spans="2:34">
      <c r="B114" s="115"/>
      <c r="C114" s="49">
        <f>SUM(B$100:B114)</f>
        <v>0</v>
      </c>
      <c r="D114" s="115"/>
      <c r="E114" s="41">
        <f>SUM(D$100:D114)</f>
        <v>0</v>
      </c>
      <c r="F114" s="115"/>
      <c r="G114" s="41">
        <f>SUM(F$100:F114)</f>
        <v>0</v>
      </c>
      <c r="H114" s="435" t="s">
        <v>413</v>
      </c>
      <c r="I114" s="436"/>
      <c r="J114" s="436"/>
      <c r="K114" s="436"/>
      <c r="L114" s="436"/>
      <c r="M114" s="436"/>
      <c r="N114" s="436"/>
      <c r="O114" s="436"/>
      <c r="P114" s="436"/>
      <c r="Q114" s="437"/>
      <c r="S114" s="117"/>
      <c r="T114" s="107">
        <f>SUM(S$100:S114)</f>
        <v>0</v>
      </c>
      <c r="U114" s="117"/>
      <c r="V114" s="107">
        <f>SUM(U$100:U114)</f>
        <v>0</v>
      </c>
      <c r="W114" s="117"/>
      <c r="X114" s="107">
        <f>SUM(W$100:W114)</f>
        <v>0</v>
      </c>
      <c r="Y114" s="438" t="s">
        <v>423</v>
      </c>
      <c r="Z114" s="439"/>
      <c r="AA114" s="439"/>
      <c r="AB114" s="439"/>
      <c r="AC114" s="439"/>
      <c r="AD114" s="439"/>
      <c r="AE114" s="439"/>
      <c r="AF114" s="439"/>
      <c r="AG114" s="439"/>
      <c r="AH114" s="440"/>
    </row>
    <row r="115" spans="2:34">
      <c r="B115" s="115"/>
      <c r="C115" s="49">
        <f>SUM(B$100:B115)</f>
        <v>0</v>
      </c>
      <c r="D115" s="115"/>
      <c r="E115" s="41">
        <f>SUM(D$100:D115)</f>
        <v>0</v>
      </c>
      <c r="F115" s="115"/>
      <c r="G115" s="41">
        <f>SUM(F$100:F115)</f>
        <v>0</v>
      </c>
      <c r="H115" s="435" t="s">
        <v>414</v>
      </c>
      <c r="I115" s="436"/>
      <c r="J115" s="436"/>
      <c r="K115" s="436"/>
      <c r="L115" s="436"/>
      <c r="M115" s="436"/>
      <c r="N115" s="436"/>
      <c r="O115" s="436"/>
      <c r="P115" s="436"/>
      <c r="Q115" s="437"/>
      <c r="S115" s="117"/>
      <c r="T115" s="107">
        <f>SUM(S$100:S115)</f>
        <v>0</v>
      </c>
      <c r="U115" s="117"/>
      <c r="V115" s="107">
        <f>SUM(U$100:U115)</f>
        <v>0</v>
      </c>
      <c r="W115" s="117"/>
      <c r="X115" s="107">
        <f>SUM(W$100:W115)</f>
        <v>0</v>
      </c>
      <c r="Y115" s="438" t="s">
        <v>424</v>
      </c>
      <c r="Z115" s="439"/>
      <c r="AA115" s="439"/>
      <c r="AB115" s="439"/>
      <c r="AC115" s="439"/>
      <c r="AD115" s="439"/>
      <c r="AE115" s="439"/>
      <c r="AF115" s="439"/>
      <c r="AG115" s="439"/>
      <c r="AH115" s="440"/>
    </row>
    <row r="116" spans="2:34">
      <c r="B116" s="115"/>
      <c r="C116" s="49">
        <f>SUM(B$100:B116)</f>
        <v>0</v>
      </c>
      <c r="D116" s="115"/>
      <c r="E116" s="41">
        <f>SUM(D$100:D116)</f>
        <v>0</v>
      </c>
      <c r="F116" s="115"/>
      <c r="G116" s="41">
        <f>SUM(F$100:F116)</f>
        <v>0</v>
      </c>
      <c r="H116" s="435" t="s">
        <v>415</v>
      </c>
      <c r="I116" s="436"/>
      <c r="J116" s="436"/>
      <c r="K116" s="436"/>
      <c r="L116" s="436"/>
      <c r="M116" s="436"/>
      <c r="N116" s="436"/>
      <c r="O116" s="436"/>
      <c r="P116" s="436"/>
      <c r="Q116" s="437"/>
      <c r="S116" s="117"/>
      <c r="T116" s="107">
        <f>SUM(S$100:S116)</f>
        <v>0</v>
      </c>
      <c r="U116" s="117"/>
      <c r="V116" s="107">
        <f>SUM(U$100:U116)</f>
        <v>0</v>
      </c>
      <c r="W116" s="117"/>
      <c r="X116" s="107">
        <f>SUM(W$100:W116)</f>
        <v>0</v>
      </c>
      <c r="Y116" s="438" t="s">
        <v>427</v>
      </c>
      <c r="Z116" s="439"/>
      <c r="AA116" s="439"/>
      <c r="AB116" s="439"/>
      <c r="AC116" s="439"/>
      <c r="AD116" s="439"/>
      <c r="AE116" s="439"/>
      <c r="AF116" s="439"/>
      <c r="AG116" s="439"/>
      <c r="AH116" s="440"/>
    </row>
    <row r="117" spans="2:34">
      <c r="B117" s="115"/>
      <c r="C117" s="49">
        <f>SUM(B$100:B117)</f>
        <v>0</v>
      </c>
      <c r="D117" s="115"/>
      <c r="E117" s="41">
        <f>SUM(D$100:D117)</f>
        <v>0</v>
      </c>
      <c r="F117" s="115"/>
      <c r="G117" s="41">
        <f>SUM(F$100:F117)</f>
        <v>0</v>
      </c>
      <c r="H117" s="435" t="s">
        <v>416</v>
      </c>
      <c r="I117" s="436"/>
      <c r="J117" s="436"/>
      <c r="K117" s="436"/>
      <c r="L117" s="436"/>
      <c r="M117" s="436"/>
      <c r="N117" s="436"/>
      <c r="O117" s="436"/>
      <c r="P117" s="436"/>
      <c r="Q117" s="437"/>
      <c r="S117" s="117"/>
      <c r="T117" s="107">
        <f>SUM(S$100:S117)</f>
        <v>0</v>
      </c>
      <c r="U117" s="117"/>
      <c r="V117" s="107">
        <f>SUM(U$100:U117)</f>
        <v>0</v>
      </c>
      <c r="W117" s="117"/>
      <c r="X117" s="107">
        <f>SUM(W$100:W117)</f>
        <v>0</v>
      </c>
      <c r="Y117" s="438" t="s">
        <v>428</v>
      </c>
      <c r="Z117" s="439"/>
      <c r="AA117" s="439"/>
      <c r="AB117" s="439"/>
      <c r="AC117" s="439"/>
      <c r="AD117" s="439"/>
      <c r="AE117" s="439"/>
      <c r="AF117" s="439"/>
      <c r="AG117" s="439"/>
      <c r="AH117" s="440"/>
    </row>
    <row r="118" spans="2:34">
      <c r="B118" s="115"/>
      <c r="C118" s="49">
        <f>SUM(B$100:B118)</f>
        <v>0</v>
      </c>
      <c r="D118" s="115"/>
      <c r="E118" s="41">
        <f>SUM(D$100:D118)</f>
        <v>0</v>
      </c>
      <c r="F118" s="115"/>
      <c r="G118" s="41">
        <f>SUM(F$100:F118)</f>
        <v>0</v>
      </c>
      <c r="H118" s="435" t="s">
        <v>417</v>
      </c>
      <c r="I118" s="436"/>
      <c r="J118" s="436"/>
      <c r="K118" s="436"/>
      <c r="L118" s="436"/>
      <c r="M118" s="436"/>
      <c r="N118" s="436"/>
      <c r="O118" s="436"/>
      <c r="P118" s="436"/>
      <c r="Q118" s="437"/>
      <c r="S118" s="117"/>
      <c r="T118" s="107">
        <f>SUM(S$100:S118)</f>
        <v>0</v>
      </c>
      <c r="U118" s="117"/>
      <c r="V118" s="107">
        <f>SUM(U$100:U118)</f>
        <v>0</v>
      </c>
      <c r="W118" s="117"/>
      <c r="X118" s="107">
        <f>SUM(W$100:W118)</f>
        <v>0</v>
      </c>
      <c r="Y118" s="438" t="s">
        <v>440</v>
      </c>
      <c r="Z118" s="439"/>
      <c r="AA118" s="439"/>
      <c r="AB118" s="439"/>
      <c r="AC118" s="439"/>
      <c r="AD118" s="439"/>
      <c r="AE118" s="439"/>
      <c r="AF118" s="439"/>
      <c r="AG118" s="439"/>
      <c r="AH118" s="440"/>
    </row>
    <row r="119" spans="2:34">
      <c r="B119" s="115"/>
      <c r="C119" s="49">
        <f>SUM(B$100:B119)</f>
        <v>0</v>
      </c>
      <c r="D119" s="115"/>
      <c r="E119" s="41">
        <f>SUM(D$100:D119)</f>
        <v>0</v>
      </c>
      <c r="F119" s="115"/>
      <c r="G119" s="41">
        <f>SUM(F$100:F119)</f>
        <v>0</v>
      </c>
      <c r="H119" s="435" t="s">
        <v>425</v>
      </c>
      <c r="I119" s="436"/>
      <c r="J119" s="436"/>
      <c r="K119" s="436"/>
      <c r="L119" s="436"/>
      <c r="M119" s="436"/>
      <c r="N119" s="436"/>
      <c r="O119" s="436"/>
      <c r="P119" s="436"/>
      <c r="Q119" s="437"/>
      <c r="S119" s="117"/>
      <c r="T119" s="107">
        <f>SUM(S$100:S119)</f>
        <v>0</v>
      </c>
      <c r="U119" s="117"/>
      <c r="V119" s="107">
        <f>SUM(U$100:U119)</f>
        <v>0</v>
      </c>
      <c r="W119" s="117"/>
      <c r="X119" s="107">
        <f>SUM(W$100:W119)</f>
        <v>0</v>
      </c>
      <c r="Y119" s="438" t="s">
        <v>444</v>
      </c>
      <c r="Z119" s="439"/>
      <c r="AA119" s="439"/>
      <c r="AB119" s="439"/>
      <c r="AC119" s="439"/>
      <c r="AD119" s="439"/>
      <c r="AE119" s="439"/>
      <c r="AF119" s="439"/>
      <c r="AG119" s="439"/>
      <c r="AH119" s="440"/>
    </row>
    <row r="120" spans="2:34">
      <c r="B120" s="115"/>
      <c r="C120" s="49">
        <f>SUM(B$100:B120)</f>
        <v>0</v>
      </c>
      <c r="D120" s="115"/>
      <c r="E120" s="41">
        <f>SUM(D$100:D120)</f>
        <v>0</v>
      </c>
      <c r="F120" s="115"/>
      <c r="G120" s="41">
        <f>SUM(F$100:F120)</f>
        <v>0</v>
      </c>
      <c r="H120" s="435" t="s">
        <v>426</v>
      </c>
      <c r="I120" s="436"/>
      <c r="J120" s="436"/>
      <c r="K120" s="436"/>
      <c r="L120" s="436"/>
      <c r="M120" s="436"/>
      <c r="N120" s="436"/>
      <c r="O120" s="436"/>
      <c r="P120" s="436"/>
      <c r="Q120" s="437"/>
      <c r="S120" s="117"/>
      <c r="T120" s="107">
        <f>SUM(S$100:S120)</f>
        <v>0</v>
      </c>
      <c r="U120" s="117"/>
      <c r="V120" s="107">
        <f>SUM(U$100:U120)</f>
        <v>0</v>
      </c>
      <c r="W120" s="117"/>
      <c r="X120" s="107">
        <f>SUM(W$100:W120)</f>
        <v>0</v>
      </c>
      <c r="Y120" s="438" t="s">
        <v>445</v>
      </c>
      <c r="Z120" s="439"/>
      <c r="AA120" s="439"/>
      <c r="AB120" s="439"/>
      <c r="AC120" s="439"/>
      <c r="AD120" s="439"/>
      <c r="AE120" s="439"/>
      <c r="AF120" s="439"/>
      <c r="AG120" s="439"/>
      <c r="AH120" s="440"/>
    </row>
    <row r="121" spans="2:34">
      <c r="B121" s="115"/>
      <c r="C121" s="49">
        <f>SUM(B$100:B121)</f>
        <v>0</v>
      </c>
      <c r="D121" s="115"/>
      <c r="E121" s="41">
        <f>SUM(D$100:D121)</f>
        <v>0</v>
      </c>
      <c r="F121" s="115"/>
      <c r="G121" s="41">
        <f>SUM(F$100:F121)</f>
        <v>0</v>
      </c>
      <c r="H121" s="435" t="s">
        <v>429</v>
      </c>
      <c r="I121" s="436"/>
      <c r="J121" s="436"/>
      <c r="K121" s="436"/>
      <c r="L121" s="436"/>
      <c r="M121" s="436"/>
      <c r="N121" s="436"/>
      <c r="O121" s="436"/>
      <c r="P121" s="436"/>
      <c r="Q121" s="437"/>
      <c r="S121" s="117"/>
      <c r="T121" s="107">
        <f>SUM(S$100:S121)</f>
        <v>0</v>
      </c>
      <c r="U121" s="117"/>
      <c r="V121" s="107">
        <f>SUM(U$100:U121)</f>
        <v>0</v>
      </c>
      <c r="W121" s="117"/>
      <c r="X121" s="107">
        <f>SUM(W$100:W121)</f>
        <v>0</v>
      </c>
      <c r="Y121" s="438" t="s">
        <v>446</v>
      </c>
      <c r="Z121" s="439"/>
      <c r="AA121" s="439"/>
      <c r="AB121" s="439"/>
      <c r="AC121" s="439"/>
      <c r="AD121" s="439"/>
      <c r="AE121" s="439"/>
      <c r="AF121" s="439"/>
      <c r="AG121" s="439"/>
      <c r="AH121" s="440"/>
    </row>
    <row r="122" spans="2:34">
      <c r="B122" s="115"/>
      <c r="C122" s="49">
        <f>SUM(B$100:B122)</f>
        <v>0</v>
      </c>
      <c r="D122" s="115"/>
      <c r="E122" s="41">
        <f>SUM(D$100:D122)</f>
        <v>0</v>
      </c>
      <c r="F122" s="115"/>
      <c r="G122" s="41">
        <f>SUM(F$100:F122)</f>
        <v>0</v>
      </c>
      <c r="H122" s="435" t="s">
        <v>441</v>
      </c>
      <c r="I122" s="436"/>
      <c r="J122" s="436"/>
      <c r="K122" s="436"/>
      <c r="L122" s="436"/>
      <c r="M122" s="436"/>
      <c r="N122" s="436"/>
      <c r="O122" s="436"/>
      <c r="P122" s="436"/>
      <c r="Q122" s="437"/>
      <c r="S122" s="117"/>
      <c r="T122" s="107">
        <f>SUM(S$100:S122)</f>
        <v>0</v>
      </c>
      <c r="U122" s="117"/>
      <c r="V122" s="107">
        <f>SUM(U$100:U122)</f>
        <v>0</v>
      </c>
      <c r="W122" s="117"/>
      <c r="X122" s="107">
        <f>SUM(W$100:W122)</f>
        <v>0</v>
      </c>
      <c r="Y122" s="438" t="s">
        <v>449</v>
      </c>
      <c r="Z122" s="439"/>
      <c r="AA122" s="439"/>
      <c r="AB122" s="439"/>
      <c r="AC122" s="439"/>
      <c r="AD122" s="439"/>
      <c r="AE122" s="439"/>
      <c r="AF122" s="439"/>
      <c r="AG122" s="439"/>
      <c r="AH122" s="440"/>
    </row>
    <row r="123" spans="2:34">
      <c r="B123" s="115"/>
      <c r="C123" s="49">
        <f>SUM(B$100:B123)</f>
        <v>0</v>
      </c>
      <c r="D123" s="115"/>
      <c r="E123" s="41">
        <f>SUM(D$100:D123)</f>
        <v>0</v>
      </c>
      <c r="F123" s="115"/>
      <c r="G123" s="41">
        <f>SUM(F$100:F123)</f>
        <v>0</v>
      </c>
      <c r="H123" s="435" t="s">
        <v>442</v>
      </c>
      <c r="I123" s="436"/>
      <c r="J123" s="436"/>
      <c r="K123" s="436"/>
      <c r="L123" s="436"/>
      <c r="M123" s="436"/>
      <c r="N123" s="436"/>
      <c r="O123" s="436"/>
      <c r="P123" s="436"/>
      <c r="Q123" s="437"/>
      <c r="S123" s="117"/>
      <c r="T123" s="107">
        <f>SUM(S$100:S123)</f>
        <v>0</v>
      </c>
      <c r="U123" s="117"/>
      <c r="V123" s="107">
        <f>SUM(U$100:U123)</f>
        <v>0</v>
      </c>
      <c r="W123" s="117"/>
      <c r="X123" s="107">
        <f>SUM(W$100:W123)</f>
        <v>0</v>
      </c>
      <c r="Y123" s="438" t="s">
        <v>452</v>
      </c>
      <c r="Z123" s="439"/>
      <c r="AA123" s="439"/>
      <c r="AB123" s="439"/>
      <c r="AC123" s="439"/>
      <c r="AD123" s="439"/>
      <c r="AE123" s="439"/>
      <c r="AF123" s="439"/>
      <c r="AG123" s="439"/>
      <c r="AH123" s="440"/>
    </row>
    <row r="124" spans="2:34">
      <c r="B124" s="115"/>
      <c r="C124" s="49">
        <f>SUM(B$100:B124)</f>
        <v>0</v>
      </c>
      <c r="D124" s="115"/>
      <c r="E124" s="41">
        <f>SUM(D$100:D124)</f>
        <v>0</v>
      </c>
      <c r="F124" s="115"/>
      <c r="G124" s="41">
        <f>SUM(F$100:F124)</f>
        <v>0</v>
      </c>
      <c r="H124" s="435" t="s">
        <v>443</v>
      </c>
      <c r="I124" s="436"/>
      <c r="J124" s="436"/>
      <c r="K124" s="436"/>
      <c r="L124" s="436"/>
      <c r="M124" s="436"/>
      <c r="N124" s="436"/>
      <c r="O124" s="436"/>
      <c r="P124" s="436"/>
      <c r="Q124" s="437"/>
      <c r="S124" s="117"/>
      <c r="T124" s="107">
        <f>SUM(S$100:S124)</f>
        <v>0</v>
      </c>
      <c r="U124" s="117"/>
      <c r="V124" s="107">
        <f>SUM(U$100:U124)</f>
        <v>0</v>
      </c>
      <c r="W124" s="117"/>
      <c r="X124" s="107">
        <f>SUM(W$100:W124)</f>
        <v>0</v>
      </c>
      <c r="Y124" s="438" t="s">
        <v>460</v>
      </c>
      <c r="Z124" s="439"/>
      <c r="AA124" s="439"/>
      <c r="AB124" s="439"/>
      <c r="AC124" s="439"/>
      <c r="AD124" s="439"/>
      <c r="AE124" s="439"/>
      <c r="AF124" s="439"/>
      <c r="AG124" s="439"/>
      <c r="AH124" s="440"/>
    </row>
    <row r="125" spans="2:34">
      <c r="B125" s="115"/>
      <c r="C125" s="49">
        <f>SUM(B$100:B125)</f>
        <v>0</v>
      </c>
      <c r="D125" s="115"/>
      <c r="E125" s="41">
        <f>SUM(D$100:D125)</f>
        <v>0</v>
      </c>
      <c r="F125" s="115"/>
      <c r="G125" s="41">
        <f>SUM(F$100:F125)</f>
        <v>0</v>
      </c>
      <c r="H125" s="435" t="s">
        <v>447</v>
      </c>
      <c r="I125" s="436"/>
      <c r="J125" s="436"/>
      <c r="K125" s="436"/>
      <c r="L125" s="436"/>
      <c r="M125" s="436"/>
      <c r="N125" s="436"/>
      <c r="O125" s="436"/>
      <c r="P125" s="436"/>
      <c r="Q125" s="437"/>
      <c r="S125" s="117"/>
      <c r="T125" s="107">
        <f>SUM(S$100:S125)</f>
        <v>0</v>
      </c>
      <c r="U125" s="117"/>
      <c r="V125" s="107">
        <f>SUM(U$100:U125)</f>
        <v>0</v>
      </c>
      <c r="W125" s="117"/>
      <c r="X125" s="107">
        <f>SUM(W$100:W125)</f>
        <v>0</v>
      </c>
      <c r="Y125" s="438" t="s">
        <v>461</v>
      </c>
      <c r="Z125" s="439"/>
      <c r="AA125" s="439"/>
      <c r="AB125" s="439"/>
      <c r="AC125" s="439"/>
      <c r="AD125" s="439"/>
      <c r="AE125" s="439"/>
      <c r="AF125" s="439"/>
      <c r="AG125" s="439"/>
      <c r="AH125" s="440"/>
    </row>
    <row r="126" spans="2:34">
      <c r="B126" s="115"/>
      <c r="C126" s="49">
        <f>SUM(B$100:B126)</f>
        <v>0</v>
      </c>
      <c r="D126" s="115"/>
      <c r="E126" s="41">
        <f>SUM(D$100:D126)</f>
        <v>0</v>
      </c>
      <c r="F126" s="115"/>
      <c r="G126" s="41">
        <f>SUM(F$100:F126)</f>
        <v>0</v>
      </c>
      <c r="H126" s="435" t="s">
        <v>448</v>
      </c>
      <c r="I126" s="436"/>
      <c r="J126" s="436"/>
      <c r="K126" s="436"/>
      <c r="L126" s="436"/>
      <c r="M126" s="436"/>
      <c r="N126" s="436"/>
      <c r="O126" s="436"/>
      <c r="P126" s="436"/>
      <c r="Q126" s="437"/>
      <c r="S126" s="117"/>
      <c r="T126" s="107">
        <f>SUM(S$100:S126)</f>
        <v>0</v>
      </c>
      <c r="U126" s="117"/>
      <c r="V126" s="107">
        <f>SUM(U$100:U126)</f>
        <v>0</v>
      </c>
      <c r="W126" s="117"/>
      <c r="X126" s="107">
        <f>SUM(W$100:W126)</f>
        <v>0</v>
      </c>
      <c r="Y126" s="438" t="s">
        <v>469</v>
      </c>
      <c r="Z126" s="439"/>
      <c r="AA126" s="439"/>
      <c r="AB126" s="439"/>
      <c r="AC126" s="439"/>
      <c r="AD126" s="439"/>
      <c r="AE126" s="439"/>
      <c r="AF126" s="439"/>
      <c r="AG126" s="439"/>
      <c r="AH126" s="440"/>
    </row>
    <row r="127" spans="2:34">
      <c r="B127" s="115"/>
      <c r="C127" s="49">
        <f>SUM(B$100:B127)</f>
        <v>0</v>
      </c>
      <c r="D127" s="115"/>
      <c r="E127" s="41">
        <f>SUM(D$100:D127)</f>
        <v>0</v>
      </c>
      <c r="F127" s="115"/>
      <c r="G127" s="41">
        <f>SUM(F$100:F127)</f>
        <v>0</v>
      </c>
      <c r="H127" s="435" t="s">
        <v>450</v>
      </c>
      <c r="I127" s="436"/>
      <c r="J127" s="436"/>
      <c r="K127" s="436"/>
      <c r="L127" s="436"/>
      <c r="M127" s="436"/>
      <c r="N127" s="436"/>
      <c r="O127" s="436"/>
      <c r="P127" s="436"/>
      <c r="Q127" s="437"/>
      <c r="S127" s="117"/>
      <c r="T127" s="107">
        <f>SUM(S$100:S127)</f>
        <v>0</v>
      </c>
      <c r="U127" s="117"/>
      <c r="V127" s="107">
        <f>SUM(U$100:U127)</f>
        <v>0</v>
      </c>
      <c r="W127" s="117"/>
      <c r="X127" s="107">
        <f>SUM(W$100:W127)</f>
        <v>0</v>
      </c>
      <c r="Y127" s="438" t="s">
        <v>470</v>
      </c>
      <c r="Z127" s="439"/>
      <c r="AA127" s="439"/>
      <c r="AB127" s="439"/>
      <c r="AC127" s="439"/>
      <c r="AD127" s="439"/>
      <c r="AE127" s="439"/>
      <c r="AF127" s="439"/>
      <c r="AG127" s="439"/>
      <c r="AH127" s="440"/>
    </row>
    <row r="128" spans="2:34">
      <c r="B128" s="115"/>
      <c r="C128" s="49">
        <f>SUM(B$100:B128)</f>
        <v>0</v>
      </c>
      <c r="D128" s="115"/>
      <c r="E128" s="41">
        <f>SUM(D$100:D128)</f>
        <v>0</v>
      </c>
      <c r="F128" s="115"/>
      <c r="G128" s="41">
        <f>SUM(F$100:F128)</f>
        <v>0</v>
      </c>
      <c r="H128" s="435" t="s">
        <v>451</v>
      </c>
      <c r="I128" s="436"/>
      <c r="J128" s="436"/>
      <c r="K128" s="436"/>
      <c r="L128" s="436"/>
      <c r="M128" s="436"/>
      <c r="N128" s="436"/>
      <c r="O128" s="436"/>
      <c r="P128" s="436"/>
      <c r="Q128" s="437"/>
      <c r="S128" s="117"/>
      <c r="T128" s="107">
        <f>SUM(S$100:S128)</f>
        <v>0</v>
      </c>
      <c r="U128" s="117"/>
      <c r="V128" s="107">
        <f>SUM(U$100:U128)</f>
        <v>0</v>
      </c>
      <c r="W128" s="117"/>
      <c r="X128" s="107">
        <f>SUM(W$100:W128)</f>
        <v>0</v>
      </c>
      <c r="Y128" s="438" t="s">
        <v>478</v>
      </c>
      <c r="Z128" s="439"/>
      <c r="AA128" s="439"/>
      <c r="AB128" s="439"/>
      <c r="AC128" s="439"/>
      <c r="AD128" s="439"/>
      <c r="AE128" s="439"/>
      <c r="AF128" s="439"/>
      <c r="AG128" s="439"/>
      <c r="AH128" s="440"/>
    </row>
    <row r="129" spans="2:34">
      <c r="B129" s="115"/>
      <c r="C129" s="49">
        <f>SUM(B$100:B129)</f>
        <v>0</v>
      </c>
      <c r="D129" s="115"/>
      <c r="E129" s="41">
        <f>SUM(D$100:D129)</f>
        <v>0</v>
      </c>
      <c r="F129" s="115"/>
      <c r="G129" s="41">
        <f>SUM(F$100:F129)</f>
        <v>0</v>
      </c>
      <c r="H129" s="435" t="s">
        <v>453</v>
      </c>
      <c r="I129" s="436"/>
      <c r="J129" s="436"/>
      <c r="K129" s="436"/>
      <c r="L129" s="436"/>
      <c r="M129" s="436"/>
      <c r="N129" s="436"/>
      <c r="O129" s="436"/>
      <c r="P129" s="436"/>
      <c r="Q129" s="437"/>
      <c r="S129" s="117"/>
      <c r="T129" s="107">
        <f>SUM(S$100:S129)</f>
        <v>0</v>
      </c>
      <c r="U129" s="117"/>
      <c r="V129" s="107">
        <f>SUM(U$100:U129)</f>
        <v>0</v>
      </c>
      <c r="W129" s="117"/>
      <c r="X129" s="107">
        <f>SUM(W$100:W129)</f>
        <v>0</v>
      </c>
      <c r="Y129" s="438" t="s">
        <v>479</v>
      </c>
      <c r="Z129" s="439"/>
      <c r="AA129" s="439"/>
      <c r="AB129" s="439"/>
      <c r="AC129" s="439"/>
      <c r="AD129" s="439"/>
      <c r="AE129" s="439"/>
      <c r="AF129" s="439"/>
      <c r="AG129" s="439"/>
      <c r="AH129" s="440"/>
    </row>
    <row r="130" spans="2:34">
      <c r="B130" s="115"/>
      <c r="C130" s="49">
        <f>SUM(B$100:B130)</f>
        <v>0</v>
      </c>
      <c r="D130" s="115"/>
      <c r="E130" s="41">
        <f>SUM(D$100:D130)</f>
        <v>0</v>
      </c>
      <c r="F130" s="115"/>
      <c r="G130" s="41">
        <f>SUM(F$100:F130)</f>
        <v>0</v>
      </c>
      <c r="H130" s="435" t="s">
        <v>454</v>
      </c>
      <c r="I130" s="436"/>
      <c r="J130" s="436"/>
      <c r="K130" s="436"/>
      <c r="L130" s="436"/>
      <c r="M130" s="436"/>
      <c r="N130" s="436"/>
      <c r="O130" s="436"/>
      <c r="P130" s="436"/>
      <c r="Q130" s="437"/>
      <c r="S130" s="117"/>
      <c r="T130" s="107">
        <f>SUM(S$100:S130)</f>
        <v>0</v>
      </c>
      <c r="U130" s="117"/>
      <c r="V130" s="107">
        <f>SUM(U$100:U130)</f>
        <v>0</v>
      </c>
      <c r="W130" s="117"/>
      <c r="X130" s="107">
        <f>SUM(W$100:W130)</f>
        <v>0</v>
      </c>
      <c r="Y130" s="438" t="s">
        <v>486</v>
      </c>
      <c r="Z130" s="439"/>
      <c r="AA130" s="439"/>
      <c r="AB130" s="439"/>
      <c r="AC130" s="439"/>
      <c r="AD130" s="439"/>
      <c r="AE130" s="439"/>
      <c r="AF130" s="439"/>
      <c r="AG130" s="439"/>
      <c r="AH130" s="440"/>
    </row>
    <row r="131" spans="2:34">
      <c r="B131" s="115"/>
      <c r="C131" s="49">
        <f>SUM(B$100:B131)</f>
        <v>0</v>
      </c>
      <c r="D131" s="115"/>
      <c r="E131" s="41">
        <f>SUM(D$100:D131)</f>
        <v>0</v>
      </c>
      <c r="F131" s="115"/>
      <c r="G131" s="41">
        <f>SUM(F$100:F131)</f>
        <v>0</v>
      </c>
      <c r="H131" s="435" t="s">
        <v>467</v>
      </c>
      <c r="I131" s="436"/>
      <c r="J131" s="436"/>
      <c r="K131" s="436"/>
      <c r="L131" s="436"/>
      <c r="M131" s="436"/>
      <c r="N131" s="436"/>
      <c r="O131" s="436"/>
      <c r="P131" s="436"/>
      <c r="Q131" s="437"/>
      <c r="S131" s="117"/>
      <c r="T131" s="107">
        <f>SUM(S$100:S131)</f>
        <v>0</v>
      </c>
      <c r="U131" s="117"/>
      <c r="V131" s="107">
        <f>SUM(U$100:U131)</f>
        <v>0</v>
      </c>
      <c r="W131" s="117"/>
      <c r="X131" s="107">
        <f>SUM(W$100:W131)</f>
        <v>0</v>
      </c>
      <c r="Y131" s="438" t="s">
        <v>494</v>
      </c>
      <c r="Z131" s="439"/>
      <c r="AA131" s="439"/>
      <c r="AB131" s="439"/>
      <c r="AC131" s="439"/>
      <c r="AD131" s="439"/>
      <c r="AE131" s="439"/>
      <c r="AF131" s="439"/>
      <c r="AG131" s="439"/>
      <c r="AH131" s="440"/>
    </row>
    <row r="132" spans="2:34">
      <c r="B132" s="115"/>
      <c r="C132" s="49">
        <f>SUM(B$100:B132)</f>
        <v>0</v>
      </c>
      <c r="D132" s="115"/>
      <c r="E132" s="41">
        <f>SUM(D$100:D132)</f>
        <v>0</v>
      </c>
      <c r="F132" s="115"/>
      <c r="G132" s="41">
        <f>SUM(F$100:F132)</f>
        <v>0</v>
      </c>
      <c r="H132" s="435" t="s">
        <v>468</v>
      </c>
      <c r="I132" s="436"/>
      <c r="J132" s="436"/>
      <c r="K132" s="436"/>
      <c r="L132" s="436"/>
      <c r="M132" s="436"/>
      <c r="N132" s="436"/>
      <c r="O132" s="436"/>
      <c r="P132" s="436"/>
      <c r="Q132" s="437"/>
      <c r="S132" s="117"/>
      <c r="T132" s="107">
        <f>SUM(S$100:S132)</f>
        <v>0</v>
      </c>
      <c r="U132" s="117"/>
      <c r="V132" s="107">
        <f>SUM(U$100:U132)</f>
        <v>0</v>
      </c>
      <c r="W132" s="117"/>
      <c r="X132" s="107">
        <f>SUM(W$100:W132)</f>
        <v>0</v>
      </c>
      <c r="Y132" s="438" t="s">
        <v>495</v>
      </c>
      <c r="Z132" s="439"/>
      <c r="AA132" s="439"/>
      <c r="AB132" s="439"/>
      <c r="AC132" s="439"/>
      <c r="AD132" s="439"/>
      <c r="AE132" s="439"/>
      <c r="AF132" s="439"/>
      <c r="AG132" s="439"/>
      <c r="AH132" s="440"/>
    </row>
    <row r="133" spans="2:34">
      <c r="B133" s="115"/>
      <c r="C133" s="49">
        <f>SUM(B$100:B133)</f>
        <v>0</v>
      </c>
      <c r="D133" s="115"/>
      <c r="E133" s="41">
        <f>SUM(D$100:D133)</f>
        <v>0</v>
      </c>
      <c r="F133" s="115"/>
      <c r="G133" s="41">
        <f>SUM(F$100:F133)</f>
        <v>0</v>
      </c>
      <c r="H133" s="435" t="s">
        <v>471</v>
      </c>
      <c r="I133" s="436"/>
      <c r="J133" s="436"/>
      <c r="K133" s="436"/>
      <c r="L133" s="436"/>
      <c r="M133" s="436"/>
      <c r="N133" s="436"/>
      <c r="O133" s="436"/>
      <c r="P133" s="436"/>
      <c r="Q133" s="437"/>
      <c r="S133" s="117"/>
      <c r="T133" s="107">
        <f>SUM(S$100:S133)</f>
        <v>0</v>
      </c>
      <c r="U133" s="117"/>
      <c r="V133" s="107">
        <f>SUM(U$100:U133)</f>
        <v>0</v>
      </c>
      <c r="W133" s="117"/>
      <c r="X133" s="107">
        <f>SUM(W$100:W133)</f>
        <v>0</v>
      </c>
      <c r="Y133" s="438" t="s">
        <v>502</v>
      </c>
      <c r="Z133" s="439"/>
      <c r="AA133" s="439"/>
      <c r="AB133" s="439"/>
      <c r="AC133" s="439"/>
      <c r="AD133" s="439"/>
      <c r="AE133" s="439"/>
      <c r="AF133" s="439"/>
      <c r="AG133" s="439"/>
      <c r="AH133" s="440"/>
    </row>
    <row r="134" spans="2:34">
      <c r="B134" s="115"/>
      <c r="C134" s="49">
        <f>SUM(B$100:B134)</f>
        <v>0</v>
      </c>
      <c r="D134" s="115"/>
      <c r="E134" s="41">
        <f>SUM(D$100:D134)</f>
        <v>0</v>
      </c>
      <c r="F134" s="115"/>
      <c r="G134" s="41">
        <f>SUM(F$100:F134)</f>
        <v>0</v>
      </c>
      <c r="H134" s="435" t="s">
        <v>472</v>
      </c>
      <c r="I134" s="436"/>
      <c r="J134" s="436"/>
      <c r="K134" s="436"/>
      <c r="L134" s="436"/>
      <c r="M134" s="436"/>
      <c r="N134" s="436"/>
      <c r="O134" s="436"/>
      <c r="P134" s="436"/>
      <c r="Q134" s="437"/>
      <c r="S134" s="117"/>
      <c r="T134" s="107">
        <f>SUM(S$100:S134)</f>
        <v>0</v>
      </c>
      <c r="U134" s="117"/>
      <c r="V134" s="107">
        <f>SUM(U$100:U134)</f>
        <v>0</v>
      </c>
      <c r="W134" s="117"/>
      <c r="X134" s="107">
        <f>SUM(W$100:W134)</f>
        <v>0</v>
      </c>
      <c r="Y134" s="438" t="s">
        <v>503</v>
      </c>
      <c r="Z134" s="439"/>
      <c r="AA134" s="439"/>
      <c r="AB134" s="439"/>
      <c r="AC134" s="439"/>
      <c r="AD134" s="439"/>
      <c r="AE134" s="439"/>
      <c r="AF134" s="439"/>
      <c r="AG134" s="439"/>
      <c r="AH134" s="440"/>
    </row>
    <row r="135" spans="2:34">
      <c r="B135" s="115"/>
      <c r="C135" s="49">
        <f>SUM(B$100:B135)</f>
        <v>0</v>
      </c>
      <c r="D135" s="115"/>
      <c r="E135" s="41">
        <f>SUM(D$100:D135)</f>
        <v>0</v>
      </c>
      <c r="F135" s="115"/>
      <c r="G135" s="41">
        <f>SUM(F$100:F135)</f>
        <v>0</v>
      </c>
      <c r="H135" s="435" t="s">
        <v>485</v>
      </c>
      <c r="I135" s="436"/>
      <c r="J135" s="436"/>
      <c r="K135" s="436"/>
      <c r="L135" s="436"/>
      <c r="M135" s="436"/>
      <c r="N135" s="436"/>
      <c r="O135" s="436"/>
      <c r="P135" s="436"/>
      <c r="Q135" s="437"/>
      <c r="S135" s="117"/>
      <c r="T135" s="107">
        <f>SUM(S$100:S135)</f>
        <v>0</v>
      </c>
      <c r="U135" s="117"/>
      <c r="V135" s="107">
        <f>SUM(U$100:U135)</f>
        <v>0</v>
      </c>
      <c r="W135" s="117"/>
      <c r="X135" s="107">
        <f>SUM(W$100:W135)</f>
        <v>0</v>
      </c>
      <c r="Y135" s="438" t="s">
        <v>506</v>
      </c>
      <c r="Z135" s="439"/>
      <c r="AA135" s="439"/>
      <c r="AB135" s="439"/>
      <c r="AC135" s="439"/>
      <c r="AD135" s="439"/>
      <c r="AE135" s="439"/>
      <c r="AF135" s="439"/>
      <c r="AG135" s="439"/>
      <c r="AH135" s="440"/>
    </row>
    <row r="136" spans="2:34">
      <c r="B136" s="115"/>
      <c r="C136" s="49">
        <f>SUM(B$100:B136)</f>
        <v>0</v>
      </c>
      <c r="D136" s="115"/>
      <c r="E136" s="41">
        <f>SUM(D$100:D136)</f>
        <v>0</v>
      </c>
      <c r="F136" s="115"/>
      <c r="G136" s="41">
        <f>SUM(F$100:F136)</f>
        <v>0</v>
      </c>
      <c r="H136" s="435" t="s">
        <v>487</v>
      </c>
      <c r="I136" s="436"/>
      <c r="J136" s="436"/>
      <c r="K136" s="436"/>
      <c r="L136" s="436"/>
      <c r="M136" s="436"/>
      <c r="N136" s="436"/>
      <c r="O136" s="436"/>
      <c r="P136" s="436"/>
      <c r="Q136" s="437"/>
      <c r="S136" s="117"/>
      <c r="T136" s="107">
        <f>SUM(S$100:S136)</f>
        <v>0</v>
      </c>
      <c r="U136" s="117"/>
      <c r="V136" s="107">
        <f>SUM(U$100:U136)</f>
        <v>0</v>
      </c>
      <c r="W136" s="117"/>
      <c r="X136" s="107">
        <f>SUM(W$100:W136)</f>
        <v>0</v>
      </c>
      <c r="Y136" s="438" t="s">
        <v>508</v>
      </c>
      <c r="Z136" s="439"/>
      <c r="AA136" s="439"/>
      <c r="AB136" s="439"/>
      <c r="AC136" s="439"/>
      <c r="AD136" s="439"/>
      <c r="AE136" s="439"/>
      <c r="AF136" s="439"/>
      <c r="AG136" s="439"/>
      <c r="AH136" s="440"/>
    </row>
    <row r="137" spans="2:34">
      <c r="B137" s="115"/>
      <c r="C137" s="49">
        <f>SUM(B$100:B137)</f>
        <v>0</v>
      </c>
      <c r="D137" s="115"/>
      <c r="E137" s="41">
        <f>SUM(D$100:D137)</f>
        <v>0</v>
      </c>
      <c r="F137" s="115"/>
      <c r="G137" s="41">
        <f>SUM(F$100:F137)</f>
        <v>0</v>
      </c>
      <c r="H137" s="435" t="s">
        <v>488</v>
      </c>
      <c r="I137" s="436"/>
      <c r="J137" s="436"/>
      <c r="K137" s="436"/>
      <c r="L137" s="436"/>
      <c r="M137" s="436"/>
      <c r="N137" s="436"/>
      <c r="O137" s="436"/>
      <c r="P137" s="436"/>
      <c r="Q137" s="437"/>
      <c r="S137" s="117"/>
      <c r="T137" s="107">
        <f>SUM(S$100:S137)</f>
        <v>0</v>
      </c>
      <c r="U137" s="117"/>
      <c r="V137" s="107">
        <f>SUM(U$100:U137)</f>
        <v>0</v>
      </c>
      <c r="W137" s="117"/>
      <c r="X137" s="107">
        <f>SUM(W$100:W137)</f>
        <v>0</v>
      </c>
      <c r="Y137" s="438" t="s">
        <v>510</v>
      </c>
      <c r="Z137" s="439"/>
      <c r="AA137" s="439"/>
      <c r="AB137" s="439"/>
      <c r="AC137" s="439"/>
      <c r="AD137" s="439"/>
      <c r="AE137" s="439"/>
      <c r="AF137" s="439"/>
      <c r="AG137" s="439"/>
      <c r="AH137" s="440"/>
    </row>
    <row r="138" spans="2:34">
      <c r="B138" s="115"/>
      <c r="C138" s="49">
        <f>SUM(B$100:B138)</f>
        <v>0</v>
      </c>
      <c r="D138" s="115"/>
      <c r="E138" s="41">
        <f>SUM(D$100:D138)</f>
        <v>0</v>
      </c>
      <c r="F138" s="115"/>
      <c r="G138" s="41">
        <f>SUM(F$100:F138)</f>
        <v>0</v>
      </c>
      <c r="H138" s="435" t="s">
        <v>489</v>
      </c>
      <c r="I138" s="436"/>
      <c r="J138" s="436"/>
      <c r="K138" s="436"/>
      <c r="L138" s="436"/>
      <c r="M138" s="436"/>
      <c r="N138" s="436"/>
      <c r="O138" s="436"/>
      <c r="P138" s="436"/>
      <c r="Q138" s="437"/>
      <c r="S138" s="117"/>
      <c r="T138" s="107">
        <f>SUM(S$100:S138)</f>
        <v>0</v>
      </c>
      <c r="U138" s="117"/>
      <c r="V138" s="107">
        <f>SUM(U$100:U138)</f>
        <v>0</v>
      </c>
      <c r="W138" s="117"/>
      <c r="X138" s="107">
        <f>SUM(W$100:W138)</f>
        <v>0</v>
      </c>
      <c r="Y138" s="438" t="s">
        <v>524</v>
      </c>
      <c r="Z138" s="439"/>
      <c r="AA138" s="439"/>
      <c r="AB138" s="439"/>
      <c r="AC138" s="439"/>
      <c r="AD138" s="439"/>
      <c r="AE138" s="439"/>
      <c r="AF138" s="439"/>
      <c r="AG138" s="439"/>
      <c r="AH138" s="440"/>
    </row>
    <row r="139" spans="2:34">
      <c r="B139" s="115"/>
      <c r="C139" s="49">
        <f>SUM(B$100:B139)</f>
        <v>0</v>
      </c>
      <c r="D139" s="115"/>
      <c r="E139" s="41">
        <f>SUM(D$100:D139)</f>
        <v>0</v>
      </c>
      <c r="F139" s="115"/>
      <c r="G139" s="41">
        <f>SUM(F$100:F139)</f>
        <v>0</v>
      </c>
      <c r="H139" s="435" t="s">
        <v>490</v>
      </c>
      <c r="I139" s="436"/>
      <c r="J139" s="436"/>
      <c r="K139" s="436"/>
      <c r="L139" s="436"/>
      <c r="M139" s="436"/>
      <c r="N139" s="436"/>
      <c r="O139" s="436"/>
      <c r="P139" s="436"/>
      <c r="Q139" s="437"/>
      <c r="S139" s="117"/>
      <c r="T139" s="107">
        <f>SUM(S$100:S139)</f>
        <v>0</v>
      </c>
      <c r="U139" s="117"/>
      <c r="V139" s="107">
        <f>SUM(U$100:U139)</f>
        <v>0</v>
      </c>
      <c r="W139" s="117"/>
      <c r="X139" s="107">
        <f>SUM(W$100:W139)</f>
        <v>0</v>
      </c>
      <c r="Y139" s="438" t="s">
        <v>525</v>
      </c>
      <c r="Z139" s="439"/>
      <c r="AA139" s="439"/>
      <c r="AB139" s="439"/>
      <c r="AC139" s="439"/>
      <c r="AD139" s="439"/>
      <c r="AE139" s="439"/>
      <c r="AF139" s="439"/>
      <c r="AG139" s="439"/>
      <c r="AH139" s="440"/>
    </row>
    <row r="140" spans="2:34">
      <c r="B140" s="115"/>
      <c r="C140" s="49">
        <f>SUM(B$100:B140)</f>
        <v>0</v>
      </c>
      <c r="D140" s="115"/>
      <c r="E140" s="41">
        <f>SUM(D$100:D140)</f>
        <v>0</v>
      </c>
      <c r="F140" s="115"/>
      <c r="G140" s="41">
        <f>SUM(F$100:F140)</f>
        <v>0</v>
      </c>
      <c r="H140" s="435" t="s">
        <v>499</v>
      </c>
      <c r="I140" s="436"/>
      <c r="J140" s="436"/>
      <c r="K140" s="436"/>
      <c r="L140" s="436"/>
      <c r="M140" s="436"/>
      <c r="N140" s="436"/>
      <c r="O140" s="436"/>
      <c r="P140" s="436"/>
      <c r="Q140" s="437"/>
      <c r="S140" s="117"/>
      <c r="T140" s="107">
        <f>SUM(S$100:S140)</f>
        <v>0</v>
      </c>
      <c r="U140" s="117"/>
      <c r="V140" s="107">
        <f>SUM(U$100:U140)</f>
        <v>0</v>
      </c>
      <c r="W140" s="117"/>
      <c r="X140" s="107">
        <f>SUM(W$100:W140)</f>
        <v>0</v>
      </c>
      <c r="Y140" s="438"/>
      <c r="Z140" s="439"/>
      <c r="AA140" s="439"/>
      <c r="AB140" s="439"/>
      <c r="AC140" s="439"/>
      <c r="AD140" s="439"/>
      <c r="AE140" s="439"/>
      <c r="AF140" s="439"/>
      <c r="AG140" s="439"/>
      <c r="AH140" s="440"/>
    </row>
    <row r="141" spans="2:34">
      <c r="B141" s="115"/>
      <c r="C141" s="49">
        <f>SUM(B$100:B141)</f>
        <v>0</v>
      </c>
      <c r="D141" s="115"/>
      <c r="E141" s="41">
        <f>SUM(D$100:D141)</f>
        <v>0</v>
      </c>
      <c r="F141" s="115"/>
      <c r="G141" s="41">
        <f>SUM(F$100:F141)</f>
        <v>0</v>
      </c>
      <c r="H141" s="435" t="s">
        <v>500</v>
      </c>
      <c r="I141" s="436"/>
      <c r="J141" s="436"/>
      <c r="K141" s="436"/>
      <c r="L141" s="436"/>
      <c r="M141" s="436"/>
      <c r="N141" s="436"/>
      <c r="O141" s="436"/>
      <c r="P141" s="436"/>
      <c r="Q141" s="437"/>
      <c r="S141" s="117"/>
      <c r="T141" s="107">
        <f>SUM(S$100:S141)</f>
        <v>0</v>
      </c>
      <c r="U141" s="117"/>
      <c r="V141" s="107">
        <f>SUM(U$100:U141)</f>
        <v>0</v>
      </c>
      <c r="W141" s="117"/>
      <c r="X141" s="107">
        <f>SUM(W$100:W141)</f>
        <v>0</v>
      </c>
      <c r="Y141" s="438"/>
      <c r="Z141" s="439"/>
      <c r="AA141" s="439"/>
      <c r="AB141" s="439"/>
      <c r="AC141" s="439"/>
      <c r="AD141" s="439"/>
      <c r="AE141" s="439"/>
      <c r="AF141" s="439"/>
      <c r="AG141" s="439"/>
      <c r="AH141" s="440"/>
    </row>
    <row r="142" spans="2:34">
      <c r="B142" s="115"/>
      <c r="C142" s="49">
        <f>SUM(B$100:B142)</f>
        <v>0</v>
      </c>
      <c r="D142" s="115"/>
      <c r="E142" s="41">
        <f>SUM(D$100:D142)</f>
        <v>0</v>
      </c>
      <c r="F142" s="115"/>
      <c r="G142" s="41">
        <f>SUM(F$100:F142)</f>
        <v>0</v>
      </c>
      <c r="H142" s="435" t="s">
        <v>501</v>
      </c>
      <c r="I142" s="436"/>
      <c r="J142" s="436"/>
      <c r="K142" s="436"/>
      <c r="L142" s="436"/>
      <c r="M142" s="436"/>
      <c r="N142" s="436"/>
      <c r="O142" s="436"/>
      <c r="P142" s="436"/>
      <c r="Q142" s="437"/>
      <c r="S142" s="117"/>
      <c r="T142" s="107">
        <f>SUM(S$100:S142)</f>
        <v>0</v>
      </c>
      <c r="U142" s="117"/>
      <c r="V142" s="107">
        <f>SUM(U$100:U142)</f>
        <v>0</v>
      </c>
      <c r="W142" s="117"/>
      <c r="X142" s="107">
        <f>SUM(W$100:W142)</f>
        <v>0</v>
      </c>
      <c r="Y142" s="438"/>
      <c r="Z142" s="439"/>
      <c r="AA142" s="439"/>
      <c r="AB142" s="439"/>
      <c r="AC142" s="439"/>
      <c r="AD142" s="439"/>
      <c r="AE142" s="439"/>
      <c r="AF142" s="439"/>
      <c r="AG142" s="439"/>
      <c r="AH142" s="440"/>
    </row>
    <row r="143" spans="2:34">
      <c r="B143" s="115"/>
      <c r="C143" s="49">
        <f>SUM(B$100:B143)</f>
        <v>0</v>
      </c>
      <c r="D143" s="115"/>
      <c r="E143" s="41">
        <f>SUM(D$100:D143)</f>
        <v>0</v>
      </c>
      <c r="F143" s="115"/>
      <c r="G143" s="41">
        <f>SUM(F$100:F143)</f>
        <v>0</v>
      </c>
      <c r="H143" s="435" t="s">
        <v>504</v>
      </c>
      <c r="I143" s="436"/>
      <c r="J143" s="436"/>
      <c r="K143" s="436"/>
      <c r="L143" s="436"/>
      <c r="M143" s="436"/>
      <c r="N143" s="436"/>
      <c r="O143" s="436"/>
      <c r="P143" s="436"/>
      <c r="Q143" s="437"/>
      <c r="S143" s="117"/>
      <c r="T143" s="107">
        <f>SUM(S$100:S143)</f>
        <v>0</v>
      </c>
      <c r="U143" s="117"/>
      <c r="V143" s="107">
        <f>SUM(U$100:U143)</f>
        <v>0</v>
      </c>
      <c r="W143" s="117"/>
      <c r="X143" s="107">
        <f>SUM(W$100:W143)</f>
        <v>0</v>
      </c>
      <c r="Y143" s="438"/>
      <c r="Z143" s="439"/>
      <c r="AA143" s="439"/>
      <c r="AB143" s="439"/>
      <c r="AC143" s="439"/>
      <c r="AD143" s="439"/>
      <c r="AE143" s="439"/>
      <c r="AF143" s="439"/>
      <c r="AG143" s="439"/>
      <c r="AH143" s="440"/>
    </row>
    <row r="144" spans="2:34">
      <c r="B144" s="115"/>
      <c r="C144" s="49">
        <f>SUM(B$100:B144)</f>
        <v>0</v>
      </c>
      <c r="D144" s="115"/>
      <c r="E144" s="41">
        <f>SUM(D$100:D144)</f>
        <v>0</v>
      </c>
      <c r="F144" s="115"/>
      <c r="G144" s="41">
        <f>SUM(F$100:F144)</f>
        <v>0</v>
      </c>
      <c r="H144" s="435" t="s">
        <v>505</v>
      </c>
      <c r="I144" s="436"/>
      <c r="J144" s="436"/>
      <c r="K144" s="436"/>
      <c r="L144" s="436"/>
      <c r="M144" s="436"/>
      <c r="N144" s="436"/>
      <c r="O144" s="436"/>
      <c r="P144" s="436"/>
      <c r="Q144" s="437"/>
      <c r="S144" s="117"/>
      <c r="T144" s="107">
        <f>SUM(S$100:S144)</f>
        <v>0</v>
      </c>
      <c r="U144" s="117"/>
      <c r="V144" s="107">
        <f>SUM(U$100:U144)</f>
        <v>0</v>
      </c>
      <c r="W144" s="117"/>
      <c r="X144" s="107">
        <f>SUM(W$100:W144)</f>
        <v>0</v>
      </c>
      <c r="Y144" s="438"/>
      <c r="Z144" s="439"/>
      <c r="AA144" s="439"/>
      <c r="AB144" s="439"/>
      <c r="AC144" s="439"/>
      <c r="AD144" s="439"/>
      <c r="AE144" s="439"/>
      <c r="AF144" s="439"/>
      <c r="AG144" s="439"/>
      <c r="AH144" s="440"/>
    </row>
    <row r="145" spans="2:36">
      <c r="B145" s="115"/>
      <c r="C145" s="49">
        <f>SUM(B$100:B145)</f>
        <v>0</v>
      </c>
      <c r="D145" s="115"/>
      <c r="E145" s="41">
        <f>SUM(D$100:D145)</f>
        <v>0</v>
      </c>
      <c r="F145" s="115"/>
      <c r="G145" s="41">
        <f>SUM(F$100:F145)</f>
        <v>0</v>
      </c>
      <c r="H145" s="435" t="s">
        <v>507</v>
      </c>
      <c r="I145" s="436"/>
      <c r="J145" s="436"/>
      <c r="K145" s="436"/>
      <c r="L145" s="436"/>
      <c r="M145" s="436"/>
      <c r="N145" s="436"/>
      <c r="O145" s="436"/>
      <c r="P145" s="436"/>
      <c r="Q145" s="437"/>
      <c r="S145" s="117"/>
      <c r="T145" s="107">
        <f>SUM(S$100:S145)</f>
        <v>0</v>
      </c>
      <c r="U145" s="117"/>
      <c r="V145" s="107">
        <f>SUM(U$100:U145)</f>
        <v>0</v>
      </c>
      <c r="W145" s="117"/>
      <c r="X145" s="107">
        <f>SUM(W$100:W145)</f>
        <v>0</v>
      </c>
      <c r="Y145" s="438"/>
      <c r="Z145" s="439"/>
      <c r="AA145" s="439"/>
      <c r="AB145" s="439"/>
      <c r="AC145" s="439"/>
      <c r="AD145" s="439"/>
      <c r="AE145" s="439"/>
      <c r="AF145" s="439"/>
      <c r="AG145" s="439"/>
      <c r="AH145" s="440"/>
    </row>
    <row r="146" spans="2:36">
      <c r="B146" s="115"/>
      <c r="C146" s="49">
        <f>SUM(B$100:B146)</f>
        <v>0</v>
      </c>
      <c r="D146" s="115"/>
      <c r="E146" s="41">
        <f>SUM(D$100:D146)</f>
        <v>0</v>
      </c>
      <c r="F146" s="115"/>
      <c r="G146" s="41">
        <f>SUM(F$100:F146)</f>
        <v>0</v>
      </c>
      <c r="H146" s="435" t="s">
        <v>509</v>
      </c>
      <c r="I146" s="436"/>
      <c r="J146" s="436"/>
      <c r="K146" s="436"/>
      <c r="L146" s="436"/>
      <c r="M146" s="436"/>
      <c r="N146" s="436"/>
      <c r="O146" s="436"/>
      <c r="P146" s="436"/>
      <c r="Q146" s="437"/>
      <c r="S146" s="117"/>
      <c r="T146" s="107">
        <f>SUM(S$100:S146)</f>
        <v>0</v>
      </c>
      <c r="U146" s="117"/>
      <c r="V146" s="107">
        <f>SUM(U$100:U146)</f>
        <v>0</v>
      </c>
      <c r="W146" s="117"/>
      <c r="X146" s="107">
        <f>SUM(W$100:W146)</f>
        <v>0</v>
      </c>
      <c r="Y146" s="438"/>
      <c r="Z146" s="439"/>
      <c r="AA146" s="439"/>
      <c r="AB146" s="439"/>
      <c r="AC146" s="439"/>
      <c r="AD146" s="439"/>
      <c r="AE146" s="439"/>
      <c r="AF146" s="439"/>
      <c r="AG146" s="439"/>
      <c r="AH146" s="440"/>
    </row>
    <row r="147" spans="2:36">
      <c r="B147" s="115"/>
      <c r="C147" s="49">
        <f>SUM(B$100:B147)</f>
        <v>0</v>
      </c>
      <c r="D147" s="115"/>
      <c r="E147" s="41">
        <f>SUM(D$100:D147)</f>
        <v>0</v>
      </c>
      <c r="F147" s="115"/>
      <c r="G147" s="41">
        <f>SUM(F$100:F147)</f>
        <v>0</v>
      </c>
      <c r="H147" s="435" t="s">
        <v>521</v>
      </c>
      <c r="I147" s="436"/>
      <c r="J147" s="436"/>
      <c r="K147" s="436"/>
      <c r="L147" s="436"/>
      <c r="M147" s="436"/>
      <c r="N147" s="436"/>
      <c r="O147" s="436"/>
      <c r="P147" s="436"/>
      <c r="Q147" s="437"/>
      <c r="S147" s="117"/>
      <c r="T147" s="107">
        <f>SUM(S$100:S147)</f>
        <v>0</v>
      </c>
      <c r="U147" s="117"/>
      <c r="V147" s="107">
        <f>SUM(U$100:U147)</f>
        <v>0</v>
      </c>
      <c r="W147" s="117"/>
      <c r="X147" s="107">
        <f>SUM(W$100:W147)</f>
        <v>0</v>
      </c>
      <c r="Y147" s="438"/>
      <c r="Z147" s="439"/>
      <c r="AA147" s="439"/>
      <c r="AB147" s="439"/>
      <c r="AC147" s="439"/>
      <c r="AD147" s="439"/>
      <c r="AE147" s="439"/>
      <c r="AF147" s="439"/>
      <c r="AG147" s="439"/>
      <c r="AH147" s="440"/>
    </row>
    <row r="148" spans="2:36">
      <c r="B148" s="115"/>
      <c r="C148" s="49">
        <f>SUM(B$100:B148)</f>
        <v>0</v>
      </c>
      <c r="D148" s="115"/>
      <c r="E148" s="41">
        <f>SUM(D$100:D148)</f>
        <v>0</v>
      </c>
      <c r="F148" s="115"/>
      <c r="G148" s="41">
        <f>SUM(F$100:F148)</f>
        <v>0</v>
      </c>
      <c r="H148" s="435" t="s">
        <v>522</v>
      </c>
      <c r="I148" s="436"/>
      <c r="J148" s="436"/>
      <c r="K148" s="436"/>
      <c r="L148" s="436"/>
      <c r="M148" s="436"/>
      <c r="N148" s="436"/>
      <c r="O148" s="436"/>
      <c r="P148" s="436"/>
      <c r="Q148" s="437"/>
      <c r="S148" s="117"/>
      <c r="T148" s="107">
        <f>SUM(S$100:S148)</f>
        <v>0</v>
      </c>
      <c r="U148" s="117"/>
      <c r="V148" s="107">
        <f>SUM(U$100:U148)</f>
        <v>0</v>
      </c>
      <c r="W148" s="117"/>
      <c r="X148" s="107">
        <f>SUM(W$100:W148)</f>
        <v>0</v>
      </c>
      <c r="Y148" s="438"/>
      <c r="Z148" s="439"/>
      <c r="AA148" s="439"/>
      <c r="AB148" s="439"/>
      <c r="AC148" s="439"/>
      <c r="AD148" s="439"/>
      <c r="AE148" s="439"/>
      <c r="AF148" s="439"/>
      <c r="AG148" s="439"/>
      <c r="AH148" s="440"/>
      <c r="AI148" s="48"/>
      <c r="AJ148" s="46"/>
    </row>
    <row r="149" spans="2:36">
      <c r="B149" s="115"/>
      <c r="C149" s="49">
        <f>SUM(B$100:B149)</f>
        <v>0</v>
      </c>
      <c r="D149" s="115"/>
      <c r="E149" s="41">
        <f>SUM(D$100:D149)</f>
        <v>0</v>
      </c>
      <c r="F149" s="115"/>
      <c r="G149" s="41">
        <f>SUM(F$100:F149)</f>
        <v>0</v>
      </c>
      <c r="H149" s="435" t="s">
        <v>523</v>
      </c>
      <c r="I149" s="436"/>
      <c r="J149" s="436"/>
      <c r="K149" s="436"/>
      <c r="L149" s="436"/>
      <c r="M149" s="436"/>
      <c r="N149" s="436"/>
      <c r="O149" s="436"/>
      <c r="P149" s="436"/>
      <c r="Q149" s="437"/>
      <c r="R149" s="39"/>
      <c r="S149" s="117"/>
      <c r="T149" s="107">
        <f>SUM(S$100:S149)</f>
        <v>0</v>
      </c>
      <c r="U149" s="117"/>
      <c r="V149" s="107">
        <f>SUM(U$100:U149)</f>
        <v>0</v>
      </c>
      <c r="W149" s="117"/>
      <c r="X149" s="107">
        <f>SUM(W$100:W149)</f>
        <v>0</v>
      </c>
      <c r="Y149" s="438"/>
      <c r="Z149" s="439"/>
      <c r="AA149" s="439"/>
      <c r="AB149" s="439"/>
      <c r="AC149" s="439"/>
      <c r="AD149" s="439"/>
      <c r="AE149" s="439"/>
      <c r="AF149" s="439"/>
      <c r="AG149" s="439"/>
      <c r="AH149" s="440"/>
      <c r="AI149" s="48"/>
      <c r="AJ149" s="46"/>
    </row>
    <row r="150" spans="2:36">
      <c r="B150" s="115"/>
      <c r="C150" s="49">
        <f>SUM(B$100:B150)</f>
        <v>0</v>
      </c>
      <c r="D150" s="115"/>
      <c r="E150" s="41">
        <f>SUM(D$100:D150)</f>
        <v>0</v>
      </c>
      <c r="F150" s="115"/>
      <c r="G150" s="41">
        <f>SUM(F$100:F150)</f>
        <v>0</v>
      </c>
      <c r="H150" s="435"/>
      <c r="I150" s="436"/>
      <c r="J150" s="436"/>
      <c r="K150" s="436"/>
      <c r="L150" s="436"/>
      <c r="M150" s="436"/>
      <c r="N150" s="436"/>
      <c r="O150" s="436"/>
      <c r="P150" s="436"/>
      <c r="Q150" s="437"/>
      <c r="R150" s="39"/>
      <c r="S150" s="117"/>
      <c r="T150" s="107">
        <f>SUM(S$100:S150)</f>
        <v>0</v>
      </c>
      <c r="U150" s="117"/>
      <c r="V150" s="107">
        <f>SUM(U$100:U150)</f>
        <v>0</v>
      </c>
      <c r="W150" s="117"/>
      <c r="X150" s="107">
        <f>SUM(W$100:W150)</f>
        <v>0</v>
      </c>
      <c r="Y150" s="438"/>
      <c r="Z150" s="439"/>
      <c r="AA150" s="439"/>
      <c r="AB150" s="439"/>
      <c r="AC150" s="439"/>
      <c r="AD150" s="439"/>
      <c r="AE150" s="439"/>
      <c r="AF150" s="439"/>
      <c r="AG150" s="439"/>
      <c r="AH150" s="440"/>
      <c r="AI150" s="48"/>
      <c r="AJ150" s="46"/>
    </row>
    <row r="151" spans="2:36">
      <c r="B151" s="115"/>
      <c r="C151" s="49">
        <f>SUM(B$100:B151)</f>
        <v>0</v>
      </c>
      <c r="D151" s="115"/>
      <c r="E151" s="41">
        <f>SUM(D$100:D151)</f>
        <v>0</v>
      </c>
      <c r="F151" s="115"/>
      <c r="G151" s="41">
        <f>SUM(F$100:F151)</f>
        <v>0</v>
      </c>
      <c r="H151" s="435"/>
      <c r="I151" s="436"/>
      <c r="J151" s="436"/>
      <c r="K151" s="436"/>
      <c r="L151" s="436"/>
      <c r="M151" s="436"/>
      <c r="N151" s="436"/>
      <c r="O151" s="436"/>
      <c r="P151" s="436"/>
      <c r="Q151" s="437"/>
      <c r="R151" s="39"/>
      <c r="S151" s="117"/>
      <c r="T151" s="107">
        <f>SUM(S$100:S151)</f>
        <v>0</v>
      </c>
      <c r="U151" s="117"/>
      <c r="V151" s="107">
        <f>SUM(U$100:U151)</f>
        <v>0</v>
      </c>
      <c r="W151" s="117"/>
      <c r="X151" s="107">
        <f>SUM(W$100:W151)</f>
        <v>0</v>
      </c>
      <c r="Y151" s="438"/>
      <c r="Z151" s="439"/>
      <c r="AA151" s="439"/>
      <c r="AB151" s="439"/>
      <c r="AC151" s="439"/>
      <c r="AD151" s="439"/>
      <c r="AE151" s="439"/>
      <c r="AF151" s="439"/>
      <c r="AG151" s="439"/>
      <c r="AH151" s="440"/>
      <c r="AI151" s="48"/>
      <c r="AJ151" s="46"/>
    </row>
    <row r="152" spans="2:36">
      <c r="B152" s="115"/>
      <c r="C152" s="49">
        <f>SUM(B$100:B152)</f>
        <v>0</v>
      </c>
      <c r="D152" s="115"/>
      <c r="E152" s="41">
        <f>SUM(D$100:D152)</f>
        <v>0</v>
      </c>
      <c r="F152" s="115"/>
      <c r="G152" s="41">
        <f>SUM(F$100:F152)</f>
        <v>0</v>
      </c>
      <c r="H152" s="435"/>
      <c r="I152" s="436"/>
      <c r="J152" s="436"/>
      <c r="K152" s="436"/>
      <c r="L152" s="436"/>
      <c r="M152" s="436"/>
      <c r="N152" s="436"/>
      <c r="O152" s="436"/>
      <c r="P152" s="436"/>
      <c r="Q152" s="437"/>
      <c r="R152" s="39"/>
      <c r="S152" s="117"/>
      <c r="T152" s="107">
        <f>SUM(S$100:S152)</f>
        <v>0</v>
      </c>
      <c r="U152" s="117"/>
      <c r="V152" s="107">
        <f>SUM(U$100:U152)</f>
        <v>0</v>
      </c>
      <c r="W152" s="117"/>
      <c r="X152" s="107">
        <f>SUM(W$100:W152)</f>
        <v>0</v>
      </c>
      <c r="Y152" s="438"/>
      <c r="Z152" s="439"/>
      <c r="AA152" s="439"/>
      <c r="AB152" s="439"/>
      <c r="AC152" s="439"/>
      <c r="AD152" s="439"/>
      <c r="AE152" s="439"/>
      <c r="AF152" s="439"/>
      <c r="AG152" s="439"/>
      <c r="AH152" s="440"/>
      <c r="AI152" s="48"/>
      <c r="AJ152" s="46"/>
    </row>
    <row r="153" spans="2:36">
      <c r="B153" s="115"/>
      <c r="C153" s="49">
        <f>SUM(B$100:B153)</f>
        <v>0</v>
      </c>
      <c r="D153" s="115"/>
      <c r="E153" s="41">
        <f>SUM(D$100:D153)</f>
        <v>0</v>
      </c>
      <c r="F153" s="115"/>
      <c r="G153" s="41">
        <f>SUM(F$100:F153)</f>
        <v>0</v>
      </c>
      <c r="H153" s="435"/>
      <c r="I153" s="436"/>
      <c r="J153" s="436"/>
      <c r="K153" s="436"/>
      <c r="L153" s="436"/>
      <c r="M153" s="436"/>
      <c r="N153" s="436"/>
      <c r="O153" s="436"/>
      <c r="P153" s="436"/>
      <c r="Q153" s="437"/>
      <c r="R153" s="39"/>
      <c r="S153" s="117"/>
      <c r="T153" s="107">
        <f>SUM(S$100:S153)</f>
        <v>0</v>
      </c>
      <c r="U153" s="117"/>
      <c r="V153" s="107">
        <f>SUM(U$100:U153)</f>
        <v>0</v>
      </c>
      <c r="W153" s="117"/>
      <c r="X153" s="107">
        <f>SUM(W$100:W153)</f>
        <v>0</v>
      </c>
      <c r="Y153" s="438"/>
      <c r="Z153" s="439"/>
      <c r="AA153" s="439"/>
      <c r="AB153" s="439"/>
      <c r="AC153" s="439"/>
      <c r="AD153" s="439"/>
      <c r="AE153" s="439"/>
      <c r="AF153" s="439"/>
      <c r="AG153" s="439"/>
      <c r="AH153" s="440"/>
      <c r="AI153" s="48"/>
      <c r="AJ153" s="46"/>
    </row>
    <row r="154" spans="2:36">
      <c r="B154" s="115"/>
      <c r="C154" s="49">
        <f>SUM(B$100:B154)</f>
        <v>0</v>
      </c>
      <c r="D154" s="115"/>
      <c r="E154" s="41">
        <f>SUM(D$100:D154)</f>
        <v>0</v>
      </c>
      <c r="F154" s="115"/>
      <c r="G154" s="41">
        <f>SUM(F$100:F154)</f>
        <v>0</v>
      </c>
      <c r="H154" s="435"/>
      <c r="I154" s="436"/>
      <c r="J154" s="436"/>
      <c r="K154" s="436"/>
      <c r="L154" s="436"/>
      <c r="M154" s="436"/>
      <c r="N154" s="436"/>
      <c r="O154" s="436"/>
      <c r="P154" s="436"/>
      <c r="Q154" s="437"/>
      <c r="R154" s="39"/>
      <c r="S154" s="117"/>
      <c r="T154" s="107">
        <f>SUM(S$100:S154)</f>
        <v>0</v>
      </c>
      <c r="U154" s="117"/>
      <c r="V154" s="107">
        <f>SUM(U$100:U154)</f>
        <v>0</v>
      </c>
      <c r="W154" s="117"/>
      <c r="X154" s="107">
        <f>SUM(W$100:W154)</f>
        <v>0</v>
      </c>
      <c r="Y154" s="438"/>
      <c r="Z154" s="439"/>
      <c r="AA154" s="439"/>
      <c r="AB154" s="439"/>
      <c r="AC154" s="439"/>
      <c r="AD154" s="439"/>
      <c r="AE154" s="439"/>
      <c r="AF154" s="439"/>
      <c r="AG154" s="439"/>
      <c r="AH154" s="440"/>
      <c r="AI154" s="48"/>
      <c r="AJ154" s="46"/>
    </row>
    <row r="155" spans="2:36">
      <c r="B155" s="115"/>
      <c r="C155" s="49">
        <f>SUM(B$100:B155)</f>
        <v>0</v>
      </c>
      <c r="D155" s="115"/>
      <c r="E155" s="41">
        <f>SUM(D$100:D155)</f>
        <v>0</v>
      </c>
      <c r="F155" s="115"/>
      <c r="G155" s="41">
        <f>SUM(F$100:F155)</f>
        <v>0</v>
      </c>
      <c r="H155" s="435"/>
      <c r="I155" s="436"/>
      <c r="J155" s="436"/>
      <c r="K155" s="436"/>
      <c r="L155" s="436"/>
      <c r="M155" s="436"/>
      <c r="N155" s="436"/>
      <c r="O155" s="436"/>
      <c r="P155" s="436"/>
      <c r="Q155" s="437"/>
      <c r="R155" s="39"/>
      <c r="S155" s="117"/>
      <c r="T155" s="107">
        <f>SUM(S$100:S155)</f>
        <v>0</v>
      </c>
      <c r="U155" s="117"/>
      <c r="V155" s="107">
        <f>SUM(U$100:U155)</f>
        <v>0</v>
      </c>
      <c r="W155" s="117"/>
      <c r="X155" s="107">
        <f>SUM(W$100:W155)</f>
        <v>0</v>
      </c>
      <c r="Y155" s="438"/>
      <c r="Z155" s="439"/>
      <c r="AA155" s="439"/>
      <c r="AB155" s="439"/>
      <c r="AC155" s="439"/>
      <c r="AD155" s="439"/>
      <c r="AE155" s="439"/>
      <c r="AF155" s="439"/>
      <c r="AG155" s="439"/>
      <c r="AH155" s="440"/>
      <c r="AI155" s="48"/>
      <c r="AJ155" s="46"/>
    </row>
    <row r="156" spans="2:36">
      <c r="B156" s="115"/>
      <c r="C156" s="49">
        <f>SUM(B$100:B156)</f>
        <v>0</v>
      </c>
      <c r="D156" s="115"/>
      <c r="E156" s="41">
        <f>SUM(D$100:D156)</f>
        <v>0</v>
      </c>
      <c r="F156" s="115"/>
      <c r="G156" s="41">
        <f>SUM(F$100:F156)</f>
        <v>0</v>
      </c>
      <c r="H156" s="435"/>
      <c r="I156" s="436"/>
      <c r="J156" s="436"/>
      <c r="K156" s="436"/>
      <c r="L156" s="436"/>
      <c r="M156" s="436"/>
      <c r="N156" s="436"/>
      <c r="O156" s="436"/>
      <c r="P156" s="436"/>
      <c r="Q156" s="437"/>
      <c r="R156" s="39"/>
      <c r="S156" s="117"/>
      <c r="T156" s="107">
        <f>SUM(S$100:S156)</f>
        <v>0</v>
      </c>
      <c r="U156" s="117"/>
      <c r="V156" s="107">
        <f>SUM(U$100:U156)</f>
        <v>0</v>
      </c>
      <c r="W156" s="117"/>
      <c r="X156" s="107">
        <f>SUM(W$100:W156)</f>
        <v>0</v>
      </c>
      <c r="Y156" s="438"/>
      <c r="Z156" s="439"/>
      <c r="AA156" s="439"/>
      <c r="AB156" s="439"/>
      <c r="AC156" s="439"/>
      <c r="AD156" s="439"/>
      <c r="AE156" s="439"/>
      <c r="AF156" s="439"/>
      <c r="AG156" s="439"/>
      <c r="AH156" s="440"/>
      <c r="AI156" s="48"/>
      <c r="AJ156" s="46"/>
    </row>
    <row r="157" spans="2:36">
      <c r="B157" s="115"/>
      <c r="C157" s="49">
        <f>SUM(B$100:B157)</f>
        <v>0</v>
      </c>
      <c r="D157" s="115"/>
      <c r="E157" s="41">
        <f>SUM(D$100:D157)</f>
        <v>0</v>
      </c>
      <c r="F157" s="115"/>
      <c r="G157" s="41">
        <f>SUM(F$100:F157)</f>
        <v>0</v>
      </c>
      <c r="H157" s="435"/>
      <c r="I157" s="436"/>
      <c r="J157" s="436"/>
      <c r="K157" s="436"/>
      <c r="L157" s="436"/>
      <c r="M157" s="436"/>
      <c r="N157" s="436"/>
      <c r="O157" s="436"/>
      <c r="P157" s="436"/>
      <c r="Q157" s="437"/>
      <c r="R157" s="39"/>
      <c r="S157" s="117"/>
      <c r="T157" s="107">
        <f>SUM(S$100:S157)</f>
        <v>0</v>
      </c>
      <c r="U157" s="117"/>
      <c r="V157" s="107">
        <f>SUM(U$100:U157)</f>
        <v>0</v>
      </c>
      <c r="W157" s="117"/>
      <c r="X157" s="107">
        <f>SUM(W$100:W157)</f>
        <v>0</v>
      </c>
      <c r="Y157" s="438"/>
      <c r="Z157" s="439"/>
      <c r="AA157" s="439"/>
      <c r="AB157" s="439"/>
      <c r="AC157" s="439"/>
      <c r="AD157" s="439"/>
      <c r="AE157" s="439"/>
      <c r="AF157" s="439"/>
      <c r="AG157" s="439"/>
      <c r="AH157" s="440"/>
      <c r="AI157" s="48"/>
      <c r="AJ157" s="46"/>
    </row>
    <row r="158" spans="2:36">
      <c r="B158" s="115"/>
      <c r="C158" s="49">
        <f>SUM(B$100:B158)</f>
        <v>0</v>
      </c>
      <c r="D158" s="115"/>
      <c r="E158" s="41">
        <f>SUM(D$100:D158)</f>
        <v>0</v>
      </c>
      <c r="F158" s="115"/>
      <c r="G158" s="41">
        <f>SUM(F$100:F158)</f>
        <v>0</v>
      </c>
      <c r="H158" s="435"/>
      <c r="I158" s="436"/>
      <c r="J158" s="436"/>
      <c r="K158" s="436"/>
      <c r="L158" s="436"/>
      <c r="M158" s="436"/>
      <c r="N158" s="436"/>
      <c r="O158" s="436"/>
      <c r="P158" s="436"/>
      <c r="Q158" s="437"/>
      <c r="R158" s="39"/>
      <c r="S158" s="117"/>
      <c r="T158" s="107">
        <f>SUM(S$100:S158)</f>
        <v>0</v>
      </c>
      <c r="U158" s="117"/>
      <c r="V158" s="107">
        <f>SUM(U$100:U158)</f>
        <v>0</v>
      </c>
      <c r="W158" s="117"/>
      <c r="X158" s="107">
        <f>SUM(W$100:W158)</f>
        <v>0</v>
      </c>
      <c r="Y158" s="438"/>
      <c r="Z158" s="439"/>
      <c r="AA158" s="439"/>
      <c r="AB158" s="439"/>
      <c r="AC158" s="439"/>
      <c r="AD158" s="439"/>
      <c r="AE158" s="439"/>
      <c r="AF158" s="439"/>
      <c r="AG158" s="439"/>
      <c r="AH158" s="440"/>
      <c r="AI158" s="48"/>
      <c r="AJ158" s="46"/>
    </row>
    <row r="159" spans="2:36">
      <c r="B159" s="115"/>
      <c r="C159" s="49">
        <f>SUM(B$100:B159)</f>
        <v>0</v>
      </c>
      <c r="D159" s="115"/>
      <c r="E159" s="41">
        <f>SUM(D$100:D159)</f>
        <v>0</v>
      </c>
      <c r="F159" s="115"/>
      <c r="G159" s="41">
        <f>SUM(F$100:F159)</f>
        <v>0</v>
      </c>
      <c r="H159" s="435"/>
      <c r="I159" s="436"/>
      <c r="J159" s="436"/>
      <c r="K159" s="436"/>
      <c r="L159" s="436"/>
      <c r="M159" s="436"/>
      <c r="N159" s="436"/>
      <c r="O159" s="436"/>
      <c r="P159" s="436"/>
      <c r="Q159" s="437"/>
      <c r="R159" s="39"/>
      <c r="S159" s="117"/>
      <c r="T159" s="107">
        <f>SUM(S$100:S159)</f>
        <v>0</v>
      </c>
      <c r="U159" s="117"/>
      <c r="V159" s="107">
        <f>SUM(U$100:U159)</f>
        <v>0</v>
      </c>
      <c r="W159" s="117"/>
      <c r="X159" s="107">
        <f>SUM(W$100:W159)</f>
        <v>0</v>
      </c>
      <c r="Y159" s="438"/>
      <c r="Z159" s="439"/>
      <c r="AA159" s="439"/>
      <c r="AB159" s="439"/>
      <c r="AC159" s="439"/>
      <c r="AD159" s="439"/>
      <c r="AE159" s="439"/>
      <c r="AF159" s="439"/>
      <c r="AG159" s="439"/>
      <c r="AH159" s="440"/>
      <c r="AI159" s="48"/>
      <c r="AJ159" s="46"/>
    </row>
    <row r="160" spans="2:36">
      <c r="B160" s="115"/>
      <c r="C160" s="49">
        <f>SUM(B$100:B160)</f>
        <v>0</v>
      </c>
      <c r="D160" s="115"/>
      <c r="E160" s="41">
        <f>SUM(D$100:D160)</f>
        <v>0</v>
      </c>
      <c r="F160" s="115"/>
      <c r="G160" s="41">
        <f>SUM(F$100:F160)</f>
        <v>0</v>
      </c>
      <c r="H160" s="435"/>
      <c r="I160" s="436"/>
      <c r="J160" s="436"/>
      <c r="K160" s="436"/>
      <c r="L160" s="436"/>
      <c r="M160" s="436"/>
      <c r="N160" s="436"/>
      <c r="O160" s="436"/>
      <c r="P160" s="436"/>
      <c r="Q160" s="437"/>
      <c r="R160" s="39"/>
      <c r="S160" s="117"/>
      <c r="T160" s="107">
        <f>SUM(S$100:S160)</f>
        <v>0</v>
      </c>
      <c r="U160" s="117"/>
      <c r="V160" s="107">
        <f>SUM(U$100:U160)</f>
        <v>0</v>
      </c>
      <c r="W160" s="117"/>
      <c r="X160" s="107">
        <f>SUM(W$100:W160)</f>
        <v>0</v>
      </c>
      <c r="Y160" s="438"/>
      <c r="Z160" s="439"/>
      <c r="AA160" s="439"/>
      <c r="AB160" s="439"/>
      <c r="AC160" s="439"/>
      <c r="AD160" s="439"/>
      <c r="AE160" s="439"/>
      <c r="AF160" s="439"/>
      <c r="AG160" s="439"/>
      <c r="AH160" s="440"/>
      <c r="AI160" s="48"/>
      <c r="AJ160" s="46"/>
    </row>
    <row r="161" spans="2:36">
      <c r="B161" s="115"/>
      <c r="C161" s="49">
        <f>SUM(B$100:B161)</f>
        <v>0</v>
      </c>
      <c r="D161" s="115"/>
      <c r="E161" s="41">
        <f>SUM(D$100:D161)</f>
        <v>0</v>
      </c>
      <c r="F161" s="115"/>
      <c r="G161" s="41">
        <f>SUM(F$100:F161)</f>
        <v>0</v>
      </c>
      <c r="H161" s="435"/>
      <c r="I161" s="436"/>
      <c r="J161" s="436"/>
      <c r="K161" s="436"/>
      <c r="L161" s="436"/>
      <c r="M161" s="436"/>
      <c r="N161" s="436"/>
      <c r="O161" s="436"/>
      <c r="P161" s="436"/>
      <c r="Q161" s="437"/>
      <c r="R161" s="39"/>
      <c r="S161" s="117"/>
      <c r="T161" s="107">
        <f>SUM(S$100:S161)</f>
        <v>0</v>
      </c>
      <c r="U161" s="117"/>
      <c r="V161" s="107">
        <f>SUM(U$100:U161)</f>
        <v>0</v>
      </c>
      <c r="W161" s="117"/>
      <c r="X161" s="107">
        <f>SUM(W$100:W161)</f>
        <v>0</v>
      </c>
      <c r="Y161" s="438"/>
      <c r="Z161" s="439"/>
      <c r="AA161" s="439"/>
      <c r="AB161" s="439"/>
      <c r="AC161" s="439"/>
      <c r="AD161" s="439"/>
      <c r="AE161" s="439"/>
      <c r="AF161" s="439"/>
      <c r="AG161" s="439"/>
      <c r="AH161" s="440"/>
      <c r="AI161" s="48"/>
      <c r="AJ161" s="46"/>
    </row>
    <row r="162" spans="2:36">
      <c r="B162" s="115"/>
      <c r="C162" s="49">
        <f>SUM(B$100:B162)</f>
        <v>0</v>
      </c>
      <c r="D162" s="115"/>
      <c r="E162" s="41">
        <f>SUM(D$100:D162)</f>
        <v>0</v>
      </c>
      <c r="F162" s="115"/>
      <c r="G162" s="41">
        <f>SUM(F$100:F162)</f>
        <v>0</v>
      </c>
      <c r="H162" s="435"/>
      <c r="I162" s="436"/>
      <c r="J162" s="436"/>
      <c r="K162" s="436"/>
      <c r="L162" s="436"/>
      <c r="M162" s="436"/>
      <c r="N162" s="436"/>
      <c r="O162" s="436"/>
      <c r="P162" s="436"/>
      <c r="Q162" s="437"/>
      <c r="R162" s="39"/>
      <c r="S162" s="117"/>
      <c r="T162" s="107">
        <f>SUM(S$100:S162)</f>
        <v>0</v>
      </c>
      <c r="U162" s="117"/>
      <c r="V162" s="107">
        <f>SUM(U$100:U162)</f>
        <v>0</v>
      </c>
      <c r="W162" s="117"/>
      <c r="X162" s="107">
        <f>SUM(W$100:W162)</f>
        <v>0</v>
      </c>
      <c r="Y162" s="438"/>
      <c r="Z162" s="439"/>
      <c r="AA162" s="439"/>
      <c r="AB162" s="439"/>
      <c r="AC162" s="439"/>
      <c r="AD162" s="439"/>
      <c r="AE162" s="439"/>
      <c r="AF162" s="439"/>
      <c r="AG162" s="439"/>
      <c r="AH162" s="440"/>
      <c r="AI162" s="48"/>
      <c r="AJ162" s="46"/>
    </row>
    <row r="163" spans="2:36">
      <c r="E163" s="39"/>
      <c r="F163" s="40"/>
      <c r="G163" s="39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39"/>
      <c r="S163" s="48"/>
      <c r="T163" s="48"/>
      <c r="U163" s="48"/>
      <c r="V163" s="48"/>
      <c r="W163" s="48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8"/>
      <c r="AJ163" s="46"/>
    </row>
    <row r="164" spans="2:36" hidden="1">
      <c r="E164" s="39"/>
      <c r="F164" s="40"/>
      <c r="G164" s="39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39"/>
      <c r="S164" s="48"/>
      <c r="T164" s="48"/>
      <c r="U164" s="48"/>
      <c r="V164" s="48"/>
      <c r="W164" s="48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8"/>
      <c r="AJ164" s="46"/>
    </row>
    <row r="165" spans="2:36" hidden="1">
      <c r="E165" s="39"/>
      <c r="F165" s="40"/>
      <c r="G165" s="39"/>
      <c r="H165" s="40"/>
      <c r="I165" s="40"/>
      <c r="J165" s="39"/>
      <c r="K165" s="40"/>
      <c r="L165" s="39"/>
      <c r="M165" s="40"/>
      <c r="N165" s="39"/>
      <c r="O165" s="39"/>
      <c r="P165" s="39"/>
      <c r="Q165" s="39"/>
      <c r="R165" s="39"/>
      <c r="S165" s="48"/>
      <c r="T165" s="48"/>
      <c r="U165" s="48"/>
      <c r="V165" s="48"/>
      <c r="W165" s="48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8"/>
      <c r="AJ165" s="46"/>
    </row>
    <row r="166" spans="2:36" hidden="1">
      <c r="E166" s="39"/>
      <c r="F166" s="40"/>
      <c r="G166" s="39"/>
      <c r="H166" s="40"/>
      <c r="I166" s="40"/>
      <c r="J166" s="39"/>
      <c r="K166" s="40"/>
      <c r="L166" s="39"/>
      <c r="M166" s="40"/>
      <c r="N166" s="39"/>
      <c r="O166" s="39"/>
      <c r="P166" s="39"/>
      <c r="Q166" s="39"/>
      <c r="R166" s="39"/>
      <c r="S166" s="48"/>
      <c r="T166" s="48"/>
      <c r="U166" s="48"/>
      <c r="V166" s="48"/>
      <c r="W166" s="48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8"/>
      <c r="AJ166" s="46"/>
    </row>
    <row r="167" spans="2:36" hidden="1">
      <c r="E167" s="39"/>
      <c r="F167" s="40"/>
      <c r="G167" s="39"/>
      <c r="H167" s="40"/>
      <c r="I167" s="40"/>
      <c r="J167" s="39"/>
      <c r="K167" s="40"/>
      <c r="L167" s="39"/>
      <c r="M167" s="40"/>
      <c r="N167" s="39"/>
      <c r="O167" s="39"/>
      <c r="P167" s="39"/>
      <c r="Q167" s="39"/>
      <c r="R167" s="39"/>
      <c r="S167" s="48"/>
      <c r="T167" s="48"/>
      <c r="U167" s="48"/>
      <c r="V167" s="48"/>
      <c r="W167" s="48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8"/>
      <c r="AJ167" s="46"/>
    </row>
    <row r="168" spans="2:36" hidden="1">
      <c r="E168" s="39"/>
      <c r="F168" s="40"/>
      <c r="G168" s="39"/>
      <c r="H168" s="40"/>
      <c r="I168" s="40"/>
      <c r="J168" s="39"/>
      <c r="K168" s="40"/>
      <c r="L168" s="39"/>
      <c r="M168" s="40"/>
      <c r="N168" s="39"/>
      <c r="O168" s="39"/>
      <c r="P168" s="39"/>
      <c r="Q168" s="39"/>
      <c r="R168" s="39"/>
      <c r="S168" s="48"/>
      <c r="T168" s="48"/>
      <c r="U168" s="48"/>
      <c r="V168" s="48"/>
      <c r="W168" s="48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8"/>
      <c r="AJ168" s="46"/>
    </row>
    <row r="169" spans="2:36" hidden="1">
      <c r="E169" s="39"/>
      <c r="F169" s="40"/>
      <c r="G169" s="39"/>
      <c r="H169" s="40"/>
      <c r="I169" s="40"/>
      <c r="J169" s="39"/>
      <c r="K169" s="40"/>
      <c r="L169" s="39"/>
      <c r="M169" s="40"/>
      <c r="N169" s="39"/>
      <c r="O169" s="39"/>
      <c r="P169" s="39"/>
      <c r="Q169" s="39"/>
      <c r="R169" s="39"/>
      <c r="S169" s="48"/>
      <c r="T169" s="48"/>
      <c r="U169" s="48"/>
      <c r="V169" s="48"/>
      <c r="W169" s="48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8"/>
      <c r="AJ169" s="46"/>
    </row>
    <row r="170" spans="2:36" hidden="1">
      <c r="E170" s="39"/>
      <c r="F170" s="40"/>
      <c r="G170" s="39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39"/>
      <c r="S170" s="48"/>
      <c r="T170" s="48"/>
      <c r="U170" s="48"/>
      <c r="V170" s="48"/>
      <c r="W170" s="48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8"/>
      <c r="AJ170" s="46"/>
    </row>
    <row r="171" spans="2:36" hidden="1">
      <c r="E171" s="39"/>
      <c r="F171" s="40"/>
      <c r="G171" s="39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39"/>
      <c r="S171" s="48"/>
      <c r="T171" s="48"/>
      <c r="U171" s="48"/>
      <c r="V171" s="48"/>
      <c r="W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6"/>
    </row>
    <row r="172" spans="2:36" hidden="1">
      <c r="E172" s="39"/>
      <c r="F172" s="40"/>
      <c r="G172" s="39"/>
      <c r="H172" s="40"/>
      <c r="I172" s="40"/>
      <c r="J172" s="39"/>
      <c r="K172" s="40"/>
      <c r="L172" s="39"/>
      <c r="M172" s="40"/>
      <c r="N172" s="39"/>
      <c r="O172" s="39"/>
      <c r="P172" s="39"/>
      <c r="Q172" s="39"/>
      <c r="R172" s="39"/>
      <c r="S172" s="48"/>
      <c r="T172" s="48"/>
      <c r="U172" s="48"/>
      <c r="V172" s="48"/>
      <c r="W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6"/>
    </row>
    <row r="173" spans="2:36" hidden="1">
      <c r="E173" s="39"/>
      <c r="F173" s="40"/>
      <c r="G173" s="39"/>
      <c r="H173" s="40"/>
      <c r="I173" s="40"/>
      <c r="J173" s="39"/>
      <c r="K173" s="40"/>
      <c r="L173" s="39"/>
      <c r="M173" s="40"/>
      <c r="N173" s="39"/>
      <c r="O173" s="39"/>
      <c r="P173" s="39"/>
      <c r="Q173" s="39"/>
      <c r="R173" s="39"/>
      <c r="S173" s="48"/>
      <c r="T173" s="48"/>
      <c r="U173" s="48"/>
      <c r="V173" s="48"/>
      <c r="W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6"/>
    </row>
    <row r="174" spans="2:36" hidden="1"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6"/>
    </row>
    <row r="175" spans="2:36" hidden="1"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2:36" hidden="1"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25:36" hidden="1"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25:36" hidden="1"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25:36" hidden="1"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25:36" hidden="1"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25:36" hidden="1"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25:36" hidden="1"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25:36" hidden="1"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25:36" hidden="1"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25:36" hidden="1"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25:36" hidden="1"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</sheetData>
  <sheetProtection sheet="1" objects="1" scenarios="1" selectLockedCells="1"/>
  <mergeCells count="292">
    <mergeCell ref="H158:Q158"/>
    <mergeCell ref="Y158:AH158"/>
    <mergeCell ref="H159:Q159"/>
    <mergeCell ref="Y159:AH159"/>
    <mergeCell ref="H160:Q160"/>
    <mergeCell ref="Y160:AH160"/>
    <mergeCell ref="H161:Q161"/>
    <mergeCell ref="Y161:AH161"/>
    <mergeCell ref="H162:Q162"/>
    <mergeCell ref="Y162:AH162"/>
    <mergeCell ref="H153:Q153"/>
    <mergeCell ref="Y153:AH153"/>
    <mergeCell ref="H154:Q154"/>
    <mergeCell ref="Y154:AH154"/>
    <mergeCell ref="H155:Q155"/>
    <mergeCell ref="Y155:AH155"/>
    <mergeCell ref="H156:Q156"/>
    <mergeCell ref="Y156:AH156"/>
    <mergeCell ref="H157:Q157"/>
    <mergeCell ref="Y157:AH157"/>
    <mergeCell ref="H148:Q148"/>
    <mergeCell ref="H149:Q149"/>
    <mergeCell ref="H150:Q150"/>
    <mergeCell ref="H151:Q151"/>
    <mergeCell ref="H152:Q152"/>
    <mergeCell ref="Y148:AH148"/>
    <mergeCell ref="Y149:AH149"/>
    <mergeCell ref="Y150:AH150"/>
    <mergeCell ref="Y151:AH151"/>
    <mergeCell ref="Y152:AH152"/>
    <mergeCell ref="B28:D28"/>
    <mergeCell ref="B25:D25"/>
    <mergeCell ref="B37:D37"/>
    <mergeCell ref="B33:D33"/>
    <mergeCell ref="B34:D34"/>
    <mergeCell ref="B35:D35"/>
    <mergeCell ref="B36:D36"/>
    <mergeCell ref="B29:D29"/>
    <mergeCell ref="E33:G33"/>
    <mergeCell ref="E34:G34"/>
    <mergeCell ref="E35:G35"/>
    <mergeCell ref="E36:G36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3:K23"/>
    <mergeCell ref="P47:Q48"/>
    <mergeCell ref="R47:S48"/>
    <mergeCell ref="B17:K17"/>
    <mergeCell ref="B3:K3"/>
    <mergeCell ref="M1:V1"/>
    <mergeCell ref="B14:K14"/>
    <mergeCell ref="B15:K15"/>
    <mergeCell ref="B1:K1"/>
    <mergeCell ref="B26:D26"/>
    <mergeCell ref="B27:D27"/>
    <mergeCell ref="B42:D42"/>
    <mergeCell ref="B43:D43"/>
    <mergeCell ref="E25:G25"/>
    <mergeCell ref="E26:G26"/>
    <mergeCell ref="E27:G27"/>
    <mergeCell ref="E28:G28"/>
    <mergeCell ref="E29:G29"/>
    <mergeCell ref="E30:G30"/>
    <mergeCell ref="B39:D39"/>
    <mergeCell ref="B40:D40"/>
    <mergeCell ref="B41:D41"/>
    <mergeCell ref="E42:G42"/>
    <mergeCell ref="B4:K4"/>
    <mergeCell ref="E43:G43"/>
    <mergeCell ref="B30:D30"/>
    <mergeCell ref="B31:D31"/>
    <mergeCell ref="B32:D32"/>
    <mergeCell ref="E32:G32"/>
    <mergeCell ref="F49:N49"/>
    <mergeCell ref="F50:N50"/>
    <mergeCell ref="E37:G37"/>
    <mergeCell ref="E38:G38"/>
    <mergeCell ref="E39:G39"/>
    <mergeCell ref="E40:G40"/>
    <mergeCell ref="E41:G41"/>
    <mergeCell ref="B45:K45"/>
    <mergeCell ref="E31:G31"/>
    <mergeCell ref="B38:D38"/>
    <mergeCell ref="F56:N56"/>
    <mergeCell ref="F57:N57"/>
    <mergeCell ref="F58:N58"/>
    <mergeCell ref="F59:N59"/>
    <mergeCell ref="F60:N60"/>
    <mergeCell ref="F51:N51"/>
    <mergeCell ref="F52:N52"/>
    <mergeCell ref="F53:N53"/>
    <mergeCell ref="F54:N54"/>
    <mergeCell ref="F55:N55"/>
    <mergeCell ref="F66:N66"/>
    <mergeCell ref="F67:N67"/>
    <mergeCell ref="F68:N68"/>
    <mergeCell ref="F69:N69"/>
    <mergeCell ref="F70:N70"/>
    <mergeCell ref="F61:N61"/>
    <mergeCell ref="F62:N62"/>
    <mergeCell ref="F63:N63"/>
    <mergeCell ref="F64:N64"/>
    <mergeCell ref="F65:N65"/>
    <mergeCell ref="F76:N76"/>
    <mergeCell ref="F77:N77"/>
    <mergeCell ref="F78:N78"/>
    <mergeCell ref="F79:N79"/>
    <mergeCell ref="F80:N80"/>
    <mergeCell ref="F71:N71"/>
    <mergeCell ref="F72:N72"/>
    <mergeCell ref="F73:N73"/>
    <mergeCell ref="F74:N74"/>
    <mergeCell ref="F75:N75"/>
    <mergeCell ref="T49:AB49"/>
    <mergeCell ref="T50:AB50"/>
    <mergeCell ref="T51:AB51"/>
    <mergeCell ref="T52:AB52"/>
    <mergeCell ref="T53:AB53"/>
    <mergeCell ref="F96:N96"/>
    <mergeCell ref="F47:N48"/>
    <mergeCell ref="B47:C48"/>
    <mergeCell ref="D47:E48"/>
    <mergeCell ref="F91:N91"/>
    <mergeCell ref="F92:N92"/>
    <mergeCell ref="F93:N93"/>
    <mergeCell ref="F94:N94"/>
    <mergeCell ref="F95:N95"/>
    <mergeCell ref="F86:N86"/>
    <mergeCell ref="F87:N87"/>
    <mergeCell ref="F88:N88"/>
    <mergeCell ref="F89:N89"/>
    <mergeCell ref="F90:N90"/>
    <mergeCell ref="F81:N81"/>
    <mergeCell ref="F82:N82"/>
    <mergeCell ref="F83:N83"/>
    <mergeCell ref="F84:N84"/>
    <mergeCell ref="F85:N85"/>
    <mergeCell ref="T67:AB67"/>
    <mergeCell ref="T68:AB68"/>
    <mergeCell ref="T59:AB59"/>
    <mergeCell ref="T60:AB60"/>
    <mergeCell ref="T61:AB61"/>
    <mergeCell ref="T62:AB62"/>
    <mergeCell ref="T63:AB63"/>
    <mergeCell ref="T54:AB54"/>
    <mergeCell ref="T55:AB55"/>
    <mergeCell ref="T56:AB56"/>
    <mergeCell ref="T57:AB57"/>
    <mergeCell ref="T58:AB58"/>
    <mergeCell ref="B98:C99"/>
    <mergeCell ref="D98:E99"/>
    <mergeCell ref="F98:G99"/>
    <mergeCell ref="S98:T99"/>
    <mergeCell ref="U98:V99"/>
    <mergeCell ref="W98:X99"/>
    <mergeCell ref="T89:AB89"/>
    <mergeCell ref="T90:AB90"/>
    <mergeCell ref="T91:AB91"/>
    <mergeCell ref="T92:AB92"/>
    <mergeCell ref="T93:AB93"/>
    <mergeCell ref="Y98:AH99"/>
    <mergeCell ref="T47:AB48"/>
    <mergeCell ref="T84:AB84"/>
    <mergeCell ref="T85:AB85"/>
    <mergeCell ref="T86:AB86"/>
    <mergeCell ref="T87:AB87"/>
    <mergeCell ref="T88:AB88"/>
    <mergeCell ref="T79:AB79"/>
    <mergeCell ref="T80:AB80"/>
    <mergeCell ref="T81:AB81"/>
    <mergeCell ref="T82:AB82"/>
    <mergeCell ref="T83:AB83"/>
    <mergeCell ref="T74:AB74"/>
    <mergeCell ref="T75:AB75"/>
    <mergeCell ref="T76:AB76"/>
    <mergeCell ref="T77:AB77"/>
    <mergeCell ref="T78:AB78"/>
    <mergeCell ref="T69:AB69"/>
    <mergeCell ref="T70:AB70"/>
    <mergeCell ref="T71:AB71"/>
    <mergeCell ref="T72:AB72"/>
    <mergeCell ref="T73:AB73"/>
    <mergeCell ref="T64:AB64"/>
    <mergeCell ref="T65:AB65"/>
    <mergeCell ref="T66:AB66"/>
    <mergeCell ref="H100:Q100"/>
    <mergeCell ref="H101:Q101"/>
    <mergeCell ref="H102:Q102"/>
    <mergeCell ref="H103:Q103"/>
    <mergeCell ref="H104:Q104"/>
    <mergeCell ref="T94:AB94"/>
    <mergeCell ref="T95:AB95"/>
    <mergeCell ref="T96:AB96"/>
    <mergeCell ref="Y107:AH107"/>
    <mergeCell ref="Y101:AH101"/>
    <mergeCell ref="Y102:AH102"/>
    <mergeCell ref="Y104:AH104"/>
    <mergeCell ref="Y100:AH100"/>
    <mergeCell ref="H98:Q99"/>
    <mergeCell ref="Y105:AH105"/>
    <mergeCell ref="H143:Q143"/>
    <mergeCell ref="H144:Q144"/>
    <mergeCell ref="H145:Q145"/>
    <mergeCell ref="H146:Q146"/>
    <mergeCell ref="H147:Q147"/>
    <mergeCell ref="H126:Q126"/>
    <mergeCell ref="H129:Q129"/>
    <mergeCell ref="H133:Q133"/>
    <mergeCell ref="H137:Q137"/>
    <mergeCell ref="H135:Q135"/>
    <mergeCell ref="H127:Q127"/>
    <mergeCell ref="H130:Q130"/>
    <mergeCell ref="H131:Q131"/>
    <mergeCell ref="H134:Q134"/>
    <mergeCell ref="H138:Q138"/>
    <mergeCell ref="H128:Q128"/>
    <mergeCell ref="H132:Q132"/>
    <mergeCell ref="H139:Q139"/>
    <mergeCell ref="H136:Q136"/>
    <mergeCell ref="Y147:AH147"/>
    <mergeCell ref="Y129:AH129"/>
    <mergeCell ref="Y131:AH131"/>
    <mergeCell ref="Y103:AH103"/>
    <mergeCell ref="Y121:AH121"/>
    <mergeCell ref="Y123:AH123"/>
    <mergeCell ref="Y124:AH124"/>
    <mergeCell ref="Y126:AH126"/>
    <mergeCell ref="Y128:AH128"/>
    <mergeCell ref="Y115:AH115"/>
    <mergeCell ref="Y116:AH116"/>
    <mergeCell ref="Y117:AH117"/>
    <mergeCell ref="Y118:AH118"/>
    <mergeCell ref="Y120:AH120"/>
    <mergeCell ref="Y106:AH106"/>
    <mergeCell ref="Y108:AH108"/>
    <mergeCell ref="Y110:AH110"/>
    <mergeCell ref="Y111:AH111"/>
    <mergeCell ref="Y114:AH114"/>
    <mergeCell ref="Y125:AH125"/>
    <mergeCell ref="Y127:AH127"/>
    <mergeCell ref="Y132:AH132"/>
    <mergeCell ref="Y130:AH130"/>
    <mergeCell ref="Y109:AH109"/>
    <mergeCell ref="Y143:AH143"/>
    <mergeCell ref="Y144:AH144"/>
    <mergeCell ref="Y112:AH112"/>
    <mergeCell ref="Y145:AH145"/>
    <mergeCell ref="Y146:AH146"/>
    <mergeCell ref="Y113:AH113"/>
    <mergeCell ref="Y119:AH119"/>
    <mergeCell ref="Y122:AH122"/>
    <mergeCell ref="Y133:AH133"/>
    <mergeCell ref="Y134:AH134"/>
    <mergeCell ref="Y135:AH135"/>
    <mergeCell ref="Y136:AH136"/>
    <mergeCell ref="Y137:AH137"/>
    <mergeCell ref="Y138:AH138"/>
    <mergeCell ref="Y139:AH139"/>
    <mergeCell ref="Y140:AH140"/>
    <mergeCell ref="H125:Q125"/>
    <mergeCell ref="H110:Q110"/>
    <mergeCell ref="H115:Q115"/>
    <mergeCell ref="H116:Q116"/>
    <mergeCell ref="H117:Q117"/>
    <mergeCell ref="H122:Q122"/>
    <mergeCell ref="H121:Q121"/>
    <mergeCell ref="Y141:AH141"/>
    <mergeCell ref="Y142:AH142"/>
    <mergeCell ref="H140:Q140"/>
    <mergeCell ref="H141:Q141"/>
    <mergeCell ref="H142:Q142"/>
    <mergeCell ref="H109:Q109"/>
    <mergeCell ref="H124:Q124"/>
    <mergeCell ref="H123:Q123"/>
    <mergeCell ref="H112:Q112"/>
    <mergeCell ref="H113:Q113"/>
    <mergeCell ref="H114:Q114"/>
    <mergeCell ref="H120:Q120"/>
    <mergeCell ref="H119:Q119"/>
    <mergeCell ref="H105:Q105"/>
    <mergeCell ref="H111:Q111"/>
    <mergeCell ref="H118:Q118"/>
    <mergeCell ref="H106:Q106"/>
    <mergeCell ref="H107:Q107"/>
    <mergeCell ref="H108:Q108"/>
  </mergeCells>
  <phoneticPr fontId="2"/>
  <dataValidations count="5">
    <dataValidation type="list" allowBlank="1" showInputMessage="1" showErrorMessage="1" sqref="M1:V1">
      <formula1>$B$4:$B$15</formula1>
    </dataValidation>
    <dataValidation type="list" allowBlank="1" showInputMessage="1" showErrorMessage="1" sqref="B19">
      <formula1>$P$18:$AB$18</formula1>
    </dataValidation>
    <dataValidation type="list" allowBlank="1" showInputMessage="1" showErrorMessage="1" sqref="G19">
      <formula1>$P$20:$W$20</formula1>
    </dataValidation>
    <dataValidation type="whole" operator="equal" allowBlank="1" showInputMessage="1" showErrorMessage="1" sqref="B49:B96 D49:D96 P49:P96 R49:R96 B100:B162 D100:D162 F100:F162 S100:S162 U100:U162 W100:W162">
      <formula1>1</formula1>
    </dataValidation>
    <dataValidation type="list" allowBlank="1" showInputMessage="1" showErrorMessage="1" sqref="D19">
      <formula1>$P$19:$AJ$19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1" sqref="D51"/>
    </sheetView>
  </sheetViews>
  <sheetFormatPr defaultRowHeight="13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入力表</vt:lpstr>
      <vt:lpstr>申込確認</vt:lpstr>
      <vt:lpstr>申込確認シート</vt:lpstr>
      <vt:lpstr>●貼付（事務局）</vt:lpstr>
      <vt:lpstr>①初期設定</vt:lpstr>
      <vt:lpstr>Sheet1</vt:lpstr>
      <vt:lpstr>M400R</vt:lpstr>
      <vt:lpstr>申込確認!Print_Area</vt:lpstr>
      <vt:lpstr>入力表!Print_Area</vt:lpstr>
      <vt:lpstr>入力表!一般</vt:lpstr>
      <vt:lpstr>入力表!一般女種目</vt:lpstr>
      <vt:lpstr>入力表!一般男種目</vt:lpstr>
      <vt:lpstr>入力表!高校</vt:lpstr>
      <vt:lpstr>入力表!高校女種目</vt:lpstr>
      <vt:lpstr>入力表!高校男種目</vt:lpstr>
      <vt:lpstr>女400R</vt:lpstr>
      <vt:lpstr>女MR</vt:lpstr>
      <vt:lpstr>入力表!小学</vt:lpstr>
      <vt:lpstr>入力表!小学女種目</vt:lpstr>
      <vt:lpstr>入力表!小学男種目</vt:lpstr>
      <vt:lpstr>男400R</vt:lpstr>
      <vt:lpstr>男MR</vt:lpstr>
      <vt:lpstr>入力表!中学</vt:lpstr>
      <vt:lpstr>入力表!中学女種目</vt:lpstr>
      <vt:lpstr>入力表!中学男種目</vt:lpstr>
      <vt:lpstr>入力表!幼児</vt:lpstr>
      <vt:lpstr>入力表!幼児女種目</vt:lpstr>
      <vt:lpstr>入力表!幼児男種目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NANS21</cp:lastModifiedBy>
  <cp:lastPrinted>2016-04-13T12:20:03Z</cp:lastPrinted>
  <dcterms:created xsi:type="dcterms:W3CDTF">2005-05-04T11:35:16Z</dcterms:created>
  <dcterms:modified xsi:type="dcterms:W3CDTF">2016-04-24T19:58:08Z</dcterms:modified>
</cp:coreProperties>
</file>